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5955" tabRatio="927" activeTab="0"/>
  </bookViews>
  <sheets>
    <sheet name="TMBCTC " sheetId="1" r:id="rId1"/>
    <sheet name="KQSXKD" sheetId="2" r:id="rId2"/>
    <sheet name="TMBCTC(VSH)M" sheetId="3" r:id="rId3"/>
    <sheet name="TMBCTS(TSCD)" sheetId="4" r:id="rId4"/>
    <sheet name="BCLLTTE" sheetId="5" r:id="rId5"/>
    <sheet name="Bang can doi ke toan" sheetId="6" r:id="rId6"/>
  </sheets>
  <definedNames>
    <definedName name="KQHDKD">#REF!</definedName>
    <definedName name="LCTT_GT_page1">#REF!</definedName>
    <definedName name="LCTT_GT_page2">#REF!</definedName>
    <definedName name="LCTT_TT_page1">#REF!</definedName>
    <definedName name="LCTT_TT_page2">#REF!</definedName>
    <definedName name="NV">'Bang can doi ke toan'!$F$94</definedName>
    <definedName name="TS">'Bang can doi ke toan'!$F$12</definedName>
    <definedName name="TS2">'Bang can doi ke toan'!$F$47</definedName>
    <definedName name="TSNB">'Bang can doi ke toan'!$F$146</definedName>
  </definedNames>
  <calcPr fullCalcOnLoad="1"/>
</workbook>
</file>

<file path=xl/sharedStrings.xml><?xml version="1.0" encoding="utf-8"?>
<sst xmlns="http://schemas.openxmlformats.org/spreadsheetml/2006/main" count="878" uniqueCount="604">
  <si>
    <t>TÀI SẢN</t>
  </si>
  <si>
    <t>Số đầu năm</t>
  </si>
  <si>
    <t>I.</t>
  </si>
  <si>
    <t>II.</t>
  </si>
  <si>
    <t>Các khoản đầu tư tài chính ngắn hạn</t>
  </si>
  <si>
    <t>III.</t>
  </si>
  <si>
    <t>Trả trước cho người bán</t>
  </si>
  <si>
    <t>Các khoản phải thu khác</t>
  </si>
  <si>
    <t>IV.</t>
  </si>
  <si>
    <t>Hàng tồn kho</t>
  </si>
  <si>
    <t>Dự phòng giảm giá hàng tồn kho</t>
  </si>
  <si>
    <t>V.</t>
  </si>
  <si>
    <t>Tài sản cố định</t>
  </si>
  <si>
    <t>Tài sản cố định hữu hình</t>
  </si>
  <si>
    <t>Tài sản cố định thuê tài chính</t>
  </si>
  <si>
    <t>Tài sản cố định vô hình</t>
  </si>
  <si>
    <t>Các khoản đầu tư tài chính dài hạn</t>
  </si>
  <si>
    <t>Chi phí xây dựng cơ bản dở dang</t>
  </si>
  <si>
    <t>TỔNG CỘNG TÀI SẢN</t>
  </si>
  <si>
    <t>NGUỒN VỐN</t>
  </si>
  <si>
    <t>NỢ PHẢI TRẢ</t>
  </si>
  <si>
    <t>Nợ ngắn hạn</t>
  </si>
  <si>
    <t>Người mua trả tiền trước</t>
  </si>
  <si>
    <t>Nợ dài hạn</t>
  </si>
  <si>
    <t>Chi phí phải trả</t>
  </si>
  <si>
    <t>NGUỒN VỐN CHỦ SỞ HỮU</t>
  </si>
  <si>
    <t>Chênh lệch đánh giá lại tài sản</t>
  </si>
  <si>
    <t>Quỹ đầu tư phát triển</t>
  </si>
  <si>
    <t>Quỹ dự phòng tài chính</t>
  </si>
  <si>
    <t>Nguồn kinh phí đã hình thành tài sản cố định</t>
  </si>
  <si>
    <t>TỔNG CỘNG NGUỒN VỐN</t>
  </si>
  <si>
    <t>CÁC CHỈ TIÊU NGOÀI BẢNG CÂN ĐỐI KẾ TOÁN</t>
  </si>
  <si>
    <t>CHỈ TIÊU</t>
  </si>
  <si>
    <t>Tài sản thuê ngoài</t>
  </si>
  <si>
    <t>Vật tư, hàng hóa nhận giữ hộ, nhận gia công</t>
  </si>
  <si>
    <t>Nợ khó đòi đã xử lý</t>
  </si>
  <si>
    <t>Nguyên giá</t>
  </si>
  <si>
    <t>Giá vốn hàng bán</t>
  </si>
  <si>
    <t>Chi phí bán hàng</t>
  </si>
  <si>
    <t>Chi phí quản lý doanh nghiệp</t>
  </si>
  <si>
    <t>Lợi nhuận thuần từ hoạt động kinh doanh</t>
  </si>
  <si>
    <t>TÀI SẢN NGẮN HẠN</t>
  </si>
  <si>
    <t>Tiền và các khoản tương đương tiền</t>
  </si>
  <si>
    <t xml:space="preserve">Tiền </t>
  </si>
  <si>
    <t>Các khoản tương đương tiền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</si>
  <si>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</si>
  <si>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</si>
  <si>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</si>
  <si>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</si>
  <si>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</si>
  <si>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</si>
  <si>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</si>
  <si>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Giá trị hao mòn lũy kế</t>
  </si>
  <si>
    <t>Bất động sản đầu tư</t>
  </si>
  <si>
    <t>Đầu tư vào công ty con</t>
  </si>
  <si>
    <t>Đầu tư vào công ty liên kết, liên doanh</t>
  </si>
  <si>
    <t>Đầu tư dài hạn khác</t>
  </si>
  <si>
    <t>Tài sản dài hạn khác</t>
  </si>
  <si>
    <t>Chi phí trả trước dài hạn</t>
  </si>
  <si>
    <t>Tài sản thuế thu nhập hoãn lại</t>
  </si>
  <si>
    <t>Vay và nợ ngắn hạn</t>
  </si>
  <si>
    <t>Phải trả nội bộ</t>
  </si>
  <si>
    <t>Phải trả theo tiến độ kế hoạch hợp đồng xây dựng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</si>
  <si>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</si>
  <si>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</si>
  <si>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</si>
  <si>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</si>
  <si>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</si>
  <si>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</si>
  <si>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</si>
  <si>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</si>
  <si>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</si>
  <si>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</si>
  <si>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</si>
  <si>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Quỹ khen thưởng, phúc lợi</t>
  </si>
  <si>
    <t>Nguồn kinh phí</t>
  </si>
  <si>
    <t>Doanh thu bán hàng và cung cấp dịch vụ</t>
  </si>
  <si>
    <t xml:space="preserve">Doanh thu thuần về bán hàng và cung cấp dịch vụ </t>
  </si>
  <si>
    <t xml:space="preserve">Lợi nhuận gộp về bán hàng và cung cấp dịch vụ </t>
  </si>
  <si>
    <t>Doanh thu hoạt động tài chính</t>
  </si>
  <si>
    <t>Chi phí tài chính</t>
  </si>
  <si>
    <t>Thu nhập khác</t>
  </si>
  <si>
    <t>Chi phí khác</t>
  </si>
  <si>
    <t>Lợi nhuận khác</t>
  </si>
  <si>
    <t>Tổng lợi nhuận kế toán trước thuế</t>
  </si>
  <si>
    <t>Lợi nhuận sau thuế thu nhập doanh nghiệp</t>
  </si>
  <si>
    <t>01</t>
  </si>
  <si>
    <t>02</t>
  </si>
  <si>
    <t>Thuyết
 minh</t>
  </si>
  <si>
    <t xml:space="preserve">Mã 
số </t>
  </si>
  <si>
    <t>Thuyết 
minh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</si>
  <si>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</si>
  <si>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</si>
  <si>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</si>
  <si>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</si>
  <si>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</si>
  <si>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</si>
  <si>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</si>
  <si>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</si>
  <si>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</si>
  <si>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</si>
  <si>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</si>
  <si>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</si>
  <si>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</si>
  <si>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</si>
  <si>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</si>
  <si>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</si>
  <si>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TÀI SẢN DÀI HẠN</t>
  </si>
  <si>
    <t>B -</t>
  </si>
  <si>
    <t>A -</t>
  </si>
  <si>
    <t>Đầu tư ngắn hạn</t>
  </si>
  <si>
    <t>Kế toán trưởng</t>
  </si>
  <si>
    <t>Người lập biểu</t>
  </si>
  <si>
    <t xml:space="preserve">Trong đó: chi phí lãi vay </t>
  </si>
  <si>
    <t>…</t>
  </si>
  <si>
    <t>Ngoại tệ các loại:</t>
  </si>
  <si>
    <t>220</t>
  </si>
  <si>
    <t>Dự phòng giảm giá đầu tư ngắn hạn</t>
  </si>
  <si>
    <t>Các khoản phải thu ngắn hạn</t>
  </si>
  <si>
    <t>Phải thu khách hàng</t>
  </si>
  <si>
    <t>Phải thu nội bộ ngắn hạn</t>
  </si>
  <si>
    <t>135</t>
  </si>
  <si>
    <t>Dự phòng phải thu ngắn hạn khó đòi</t>
  </si>
  <si>
    <t>Thuế và các khoản khác phải thu Nhà nước</t>
  </si>
  <si>
    <t>154</t>
  </si>
  <si>
    <t>Vốn kinh doanh ở các đơn vị trực thuộc</t>
  </si>
  <si>
    <t>Phải thu dài hạn nội bộ</t>
  </si>
  <si>
    <t>218</t>
  </si>
  <si>
    <t>Dự phòng giảm giá đầu tư tài chính dài hạn</t>
  </si>
  <si>
    <t>Phải trả người bán</t>
  </si>
  <si>
    <t>Thuế và các khoản phải nộp Nhà nước</t>
  </si>
  <si>
    <t>Phải trả người lao động</t>
  </si>
  <si>
    <t>Các khoản phải trả, phải nộp ngắn hạn khác</t>
  </si>
  <si>
    <t>Dự phòng phải trả ngắn hạn</t>
  </si>
  <si>
    <t>320</t>
  </si>
  <si>
    <t>330</t>
  </si>
  <si>
    <t>331</t>
  </si>
  <si>
    <t>332</t>
  </si>
  <si>
    <t>333</t>
  </si>
  <si>
    <t>334</t>
  </si>
  <si>
    <t>335</t>
  </si>
  <si>
    <t>Dự phòng trợ cấp mất việc làm</t>
  </si>
  <si>
    <t>336</t>
  </si>
  <si>
    <t>Dự phòng phải trả dài hạn</t>
  </si>
  <si>
    <t>337</t>
  </si>
  <si>
    <t>Vốn khác của chủ sở hữu</t>
  </si>
  <si>
    <t>Cổ phiếu quỹ</t>
  </si>
  <si>
    <t>Lợi nhuận sau thuế chưa phân phối</t>
  </si>
  <si>
    <t>420</t>
  </si>
  <si>
    <t>421</t>
  </si>
  <si>
    <t>430</t>
  </si>
  <si>
    <t>431</t>
  </si>
  <si>
    <t>432</t>
  </si>
  <si>
    <t>433</t>
  </si>
  <si>
    <t>440</t>
  </si>
  <si>
    <t>Hàng hóa nhận bán hộ, nhận ký gửi, ký cược</t>
  </si>
  <si>
    <t>Dự toán chi sự nghiệp, dự án</t>
  </si>
  <si>
    <t>Các khoản giảm trừ doanh thu</t>
  </si>
  <si>
    <t>Chi phí thuế thu nhập doanh nghiệp hiện hành</t>
  </si>
  <si>
    <t>Chi phí thuế thu nhập doanh nghiệp hoãn lại</t>
  </si>
  <si>
    <t>17.</t>
  </si>
  <si>
    <t>18.</t>
  </si>
  <si>
    <t>Lãi cơ bản trên cổ phiếu</t>
  </si>
  <si>
    <t>Năm nay</t>
  </si>
  <si>
    <t>Năm trước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</si>
  <si>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</si>
  <si>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</si>
  <si>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</si>
  <si>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</si>
  <si>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</si>
  <si>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</si>
  <si>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</si>
  <si>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</si>
  <si>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</si>
  <si>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</si>
  <si>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</si>
  <si>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</si>
  <si>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</si>
  <si>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</si>
  <si>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</si>
  <si>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</si>
  <si>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</si>
  <si>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BÁO CÁO TÀI CHÍNH GIỮA NIÊN ĐỘ</t>
  </si>
  <si>
    <r>
      <t>Bảng cân đối kế toán giữa niên độ</t>
    </r>
    <r>
      <rPr>
        <sz val="10"/>
        <rFont val="Times New Roman"/>
        <family val="1"/>
      </rPr>
      <t xml:space="preserve"> (tiếp theo)</t>
    </r>
  </si>
  <si>
    <t>BÁO CÁO KẾT QUẢ HOẠT ĐỘNG KINH DOANH GIỮA NIÊN ĐỘ</t>
  </si>
  <si>
    <t>BẢNG CÂN ĐỐI KẾ TOÁN GIỮA NIÊN ĐỘ</t>
  </si>
  <si>
    <t>Thuế giá trị gia tăng được khấu trừ</t>
  </si>
  <si>
    <t>Nguồn vốn đầu tư xây dựng cơ bản</t>
  </si>
  <si>
    <t>Dollar Mỹ (USD)</t>
  </si>
  <si>
    <t>Euro (EUR)</t>
  </si>
  <si>
    <t>Yên Nhật (¥)</t>
  </si>
  <si>
    <t>Dollar Singapore (SGD)</t>
  </si>
  <si>
    <t>Dollar Úc (AUD)</t>
  </si>
  <si>
    <t>Dollar Canada (CAD)</t>
  </si>
  <si>
    <t>Bảng Anh (£)</t>
  </si>
  <si>
    <t>CÔNG TY CP CÔNG NGHIỆP THỦY SẢN</t>
  </si>
  <si>
    <t>Từ ngày 01tháng 01 năm 2009 đến ngày 31 tháng 03 năm 2009</t>
  </si>
  <si>
    <t>Tại ngày 31tháng 03 năm 2009</t>
  </si>
  <si>
    <t>Đơn vị tính: đồng</t>
  </si>
  <si>
    <t>Tổng Giám đốc</t>
  </si>
  <si>
    <t>TP Hồ Chí Minh ,ngày 15 tháng 04 năm 2009</t>
  </si>
  <si>
    <t>Vũ Thị Ngọc Anh</t>
  </si>
  <si>
    <t>Bùi Thị Tuyết Mai</t>
  </si>
  <si>
    <t>Bùi Thị Nga</t>
  </si>
  <si>
    <t>Địa chỉ: 30 Hàm Nghi -QI-TPHCM</t>
  </si>
  <si>
    <t>Từ ngày 01 tháng 01 năm 2009 đến ngày 31 tháng 03 năm 2009</t>
  </si>
  <si>
    <t>3 tháng đầu của năm tài chính kết thúc ngày 31 tháng 03 năm 2009</t>
  </si>
  <si>
    <t>Từ ngày 01 tháng 01năm 2009 đến ngày 31 tháng 03 năm 2009</t>
  </si>
  <si>
    <t>Đơn vị tính: Đồng</t>
  </si>
  <si>
    <t xml:space="preserve">Quý I </t>
  </si>
  <si>
    <t>Lũy kế từ đầu năm đến cuối quý I</t>
  </si>
  <si>
    <t>Lập., ngày 15 tháng 04 năm 2009</t>
  </si>
  <si>
    <t xml:space="preserve">                    Kế toán trưởng</t>
  </si>
  <si>
    <t>Maãu soá B09-DN</t>
  </si>
  <si>
    <t>(Ban haønh theo QÑ soá 15/2006/QÑ-BTC</t>
  </si>
  <si>
    <t>Ngaøy 20 thaùng 03 naêm 2006 cuûa</t>
  </si>
  <si>
    <t>Boä Tröôûng Boä Taøi Chính)</t>
  </si>
  <si>
    <t>BAÛN THUYEÁT MINH BAÙO CAÙO TAØI CHÍNH</t>
  </si>
  <si>
    <t>QUYÙ I / NĂM 2009</t>
  </si>
  <si>
    <t>I- Ñaëc ñieåm hoaït ñoäng cuûa doanh nghieäp</t>
  </si>
  <si>
    <t>1- Hình thöùc sôû höõu voán: Coå phaàn</t>
  </si>
  <si>
    <t>2- Lónh vöïc kinh doanh: Saûn xuaát, thöông maïi trong vaø ngoaøi nöôùc, dòch vuï.</t>
  </si>
  <si>
    <t xml:space="preserve">3- Ngaønh ngheà kinh doanh: Thieát keá - Ñoùng söûa taøu thuyeàn; KD maùy moùc thieát bò; Vaät tö haøng hoùa, coâng nghieäp </t>
  </si>
  <si>
    <t>thöïc phaåm; Dòch vuï caàu caûng …</t>
  </si>
  <si>
    <t>4- Ñaëc ñieåm hoaït ñoäng cuûa doanh nghieäp trong naêm taøi chính coù aûnh höôûng ñeán baùo caùo taøi chính:</t>
  </si>
  <si>
    <t>II- Kyø keá toaùn, ñôn vò tieàn teä söû duïng trong keá toaùn</t>
  </si>
  <si>
    <t>1- Kyø keá toaùn naêm (baét ñaàu töø ngaøy 01/01/2009 keát thuùc vaøo ngaøy 31/12/2009)</t>
  </si>
  <si>
    <t>2- Ñôn vò tieàn teä söû duïng trong keá toaùn: Vieät Nam Ñoàng</t>
  </si>
  <si>
    <t>III- Chuaån möïc vaø cheá ñoä keá toaùn aùp duïng</t>
  </si>
  <si>
    <t xml:space="preserve">1- Cheá ñoä keá toaùn aùp duïng: Cheá ñoä keá toaùn Vieät Nam theo QÑ soá 15/2006-QÑ/BTC ngaøy 20/03/2006 </t>
  </si>
  <si>
    <t>cuûa Boä tröôûng Boä Taøi Chính.</t>
  </si>
  <si>
    <t>2- Tuyeân boá veà vieäc tuaân thuû Chuaån möïc keá toaùn vaø Cheá ñoä keá toaùn Vieät Nam.</t>
  </si>
  <si>
    <t>3- Hình thöùc keá toaùn aùp duïng: Chöùng töø ghi soå.</t>
  </si>
  <si>
    <t>IV- Caùc chính saùch keá toaùn aùp duïng</t>
  </si>
  <si>
    <t xml:space="preserve">1- Nguyeân taéc ghi nhaän caùc khoaûn tieàn vaø caùc khoaûn töông ñöông tieàn: Laø caùc khoaûn ñaàu tö ngaén </t>
  </si>
  <si>
    <t>haïn coù thôøi gian thanh toaùn hoaëc ñaùo haïn khoâng quùa 12 thaùng.</t>
  </si>
  <si>
    <t xml:space="preserve">- Phöông phaùp chuyeån ñoåi caùc ñoàng tieàn khaùc ra ñoàng tieàn söû duïng trong keá toaùn : Theo tyû giaù thöïc teá </t>
  </si>
  <si>
    <t>khi trao ñoåi, mua baùn.</t>
  </si>
  <si>
    <t>2- Nguyeân taéc ghi nhaän haøng toàn kho:</t>
  </si>
  <si>
    <t>- Nguyeân taéc ghi nhaän haøng toàn kho : Theo giaù goác.</t>
  </si>
  <si>
    <t>- Phöông phaùp tính giaù trò haøng toàn kho: Nhaäp tröôùc xuaát tröôùc</t>
  </si>
  <si>
    <t>- Phöông phaùp haïch toaùn haøng toàn kho: Keâ khai thöôøng xuyeân</t>
  </si>
  <si>
    <t>- Phöông phaùp laäp döï phoøng giaûm giaù haøng toàn kho: Aùp duïng theo höôùng daãn taïi Thoâng tö 13/2008</t>
  </si>
  <si>
    <t>/TT-BTC ngaøy 27/02/2008 cuûa Boä Taøi Chính.</t>
  </si>
  <si>
    <t>3- Nguyeân taéc ghi nhaän vaø khaáu hao TSCÑ vaø baát ñoäng saûn ñaàu tö:</t>
  </si>
  <si>
    <t xml:space="preserve">- Nguyeân taéc ghi nhaän TSCÑ (höõu hình, voâ hình, thueâ taøi chính) : </t>
  </si>
  <si>
    <t>Taøi saûn coá ñònh ñöôïc ghi nhaän theo nguyeân giaù vaø giaù trò hao moøn luõy keá.</t>
  </si>
  <si>
    <t xml:space="preserve">Nguyeân giaù taøi saûn coá ñònh bao goàm giaù mua vaø nhöõng chi phí coù lieân quan tröïc tieáp ñeán vieäc ñöa taøi </t>
  </si>
  <si>
    <t xml:space="preserve">saûn vaøo traïng thaùi saün saøng hoaït ñoäng. Nhöõng chi phí söûa chöõa baûo trì ñöôïc tính vaøo keát quûa kinh </t>
  </si>
  <si>
    <t xml:space="preserve">doanh trong kyø. Khi taøi saûn coá ñònh ñöôïc baùn hay thanh lyù, nguyeân giaù vaø khaáu hao luõy keá ñöôïc giaûm </t>
  </si>
  <si>
    <t>tröø treân soå saùch vaø baát kyø moät khoaûn laõi hay loã naøo phaùt sinhñeàu döôïc haïch toaùn vaøo keát quaû kinh doanh.</t>
  </si>
  <si>
    <t>- Phöông phaùp khaáu hao TSCÑ (höõu hình, voâ hình, thueâ taøi chính): Khaáu hao theo phöông phaùp</t>
  </si>
  <si>
    <t>ñöôøng thaúng.</t>
  </si>
  <si>
    <t>4- Nguyeân taéc ghi nhaän vaø khaáu hao baát ñoäng saûn ñaàu tö:</t>
  </si>
  <si>
    <t>- Nguyeân taéc ghi nhaän baát ñoäng saûn ñaàu tö</t>
  </si>
  <si>
    <t>- Phöông phaùp khaáu hao baát ñoäng saûn ñaàu tö</t>
  </si>
  <si>
    <t xml:space="preserve">5- Nguyeân taéc ghi nhaän caùc khoaûn ñaàu tö taøi chính: </t>
  </si>
  <si>
    <t>- Caùc khoaûn ñaàu tö vaøo coâng ty con, coâng ty lieân keát, voán goùp vaøo cô sôû kinh doanh ñoàng kieåm soaùt</t>
  </si>
  <si>
    <t>- Caùc khoaûn ñaàu tö chöùng khoaùn ngaén haïn</t>
  </si>
  <si>
    <t>- Caùc khoaûn ñaàu tö ngaén haïn, daøi haïn khaùc</t>
  </si>
  <si>
    <t>- Phöông phaùp laäp döï phoøng giaûm giaù ñaàu tö ngaén haïn, daøi haïn</t>
  </si>
  <si>
    <t>6- Nguyeân taéc ghi nhaän vaø voán hoùa caùc khoaûn chi phí ñi vay:</t>
  </si>
  <si>
    <t>- Nguyeân taéc ghi nhaän chi phí ñi vay</t>
  </si>
  <si>
    <t>- Tyû leä voán hoùa ñöôïc söû duïng ñeå xaùc ñònh chi phí ñi vay ñöôïc voán hoùa trong kyø</t>
  </si>
  <si>
    <t>7- Nguyeân taéc ghi nhaän vaø voán hoùa caùc khoaûn chi phí khaùc:</t>
  </si>
  <si>
    <t>- Chi phí traû tröôùc</t>
  </si>
  <si>
    <t>- Chi phí khaùc</t>
  </si>
  <si>
    <t>- Phöông phaùp phaân boå chi phí traû tröôùc</t>
  </si>
  <si>
    <t>- Phöông phaùp vaø thôøi gian phaân boå lôïi theá thöông maïi</t>
  </si>
  <si>
    <t>8- Nguyeân taéc ghi nhaän chi phí phaûi traû:</t>
  </si>
  <si>
    <t>9- Nguyeân taéc vaø phöông phaùp ghi nhaän caùc khoaûn döï phoøng phaûi traû:</t>
  </si>
  <si>
    <t>10- Nguyeân taéc ghi nhaän voán chuû sôû höõu:</t>
  </si>
  <si>
    <t>- Nguyeân taéc ghi nhaän voán ñaàu tö cuûa chuû sôû höõu, thaëng dö voán coå phaàn, voán khaùc cuûa chuû sôû höõu.</t>
  </si>
  <si>
    <t>- Nguyeân taéc ghi nhaän cheânh leäch ñaùnh giaù laïi taøi saûn.</t>
  </si>
  <si>
    <t>- Nguyeân taéc ghi nhaän cheânh leäch tyû giaù.</t>
  </si>
  <si>
    <t>- Nguyeân taéc ghi nhaän lôïi nhuaän chöa phaân phoái</t>
  </si>
  <si>
    <t>11- Nguyeân taéc vaø phöông phaùp ghi nhaän doanh thu:</t>
  </si>
  <si>
    <t>- Doanh thu baùn haøng : Theo hoùa ñôn baùn haøng.</t>
  </si>
  <si>
    <t>- Doanh thu cung caáp dòch vuï: Theo hoùa ñôn cung caáp dòch vuï.</t>
  </si>
  <si>
    <t xml:space="preserve">- Doanh thu hoaït ñoäng taøi chính: Theo soá tieàn thöïc thu töø caùc hoaït ñoäng taøi chính, theo cheânh leäch </t>
  </si>
  <si>
    <t>tyû giaù hoái ñoaùi.</t>
  </si>
  <si>
    <t>- Doanh thu hôïp ñoàng xaây döïng</t>
  </si>
  <si>
    <t>12- Nguyeân taéc vaø phöông phaùp ghi nhaän chi phí taøi chính: Theo soá tieàn thöïc chi töø caùc hoaït ñoäng taøi chính,</t>
  </si>
  <si>
    <t xml:space="preserve"> theo cheânh leäch tyû giaù hoái ñoaùi.</t>
  </si>
  <si>
    <t>13- Nguyeân taéc vaø phöông phaùp ghi nhaän chi phí thueá thu nhaäp doanh nghieäp hieän haønh, chi phí thueá thu nhaäp doanh           nghieäp hoaõn laïi:</t>
  </si>
  <si>
    <t>14- Caùc nghieäp vuï döï phoøng ruûi ro hoái ñoaùi</t>
  </si>
  <si>
    <t>15- Caùc nguyeân taéc vaø phöông phaùp keá toaùn khaùc.</t>
  </si>
  <si>
    <t xml:space="preserve">V- Thoâng tin boå sung cho caùc khoaûn muïc trình baøy trong Baûng caân ñoái keá toaùn </t>
  </si>
  <si>
    <t>(Ñôn vò tính: VNÑ)</t>
  </si>
  <si>
    <t>(Ñôn vò tính:VNÑ     )</t>
  </si>
  <si>
    <t>01- Tieàn</t>
  </si>
  <si>
    <t>Số cuối quyù</t>
  </si>
  <si>
    <t>Số ñaàu naêm</t>
  </si>
  <si>
    <t xml:space="preserve">- Tieàn maët </t>
  </si>
  <si>
    <t>- Tieàn göûi ngaân haøng</t>
  </si>
  <si>
    <t>- Tieàn ñang chuyeån</t>
  </si>
  <si>
    <t>Coäng</t>
  </si>
  <si>
    <t>02- Caùc khoaûn ñaàu tö taøi chính ngaén haïn</t>
  </si>
  <si>
    <t>- Chöùng khoaùn ñaàu tö ngaén haïn</t>
  </si>
  <si>
    <t>- Ñaàu tö ngaén haïn khaùc</t>
  </si>
  <si>
    <t>- Döï phoøng giaûm giaù ñaàu tö ngaén haïn</t>
  </si>
  <si>
    <t>03- Caùc khoaûn phaûi thu ngaén haïn khaùc</t>
  </si>
  <si>
    <t>- Phaûi thu veà coå phaàn hoùa</t>
  </si>
  <si>
    <t>- Phaûi thu BHXH+BHYT</t>
  </si>
  <si>
    <t>-Chi coå töùc naêm 2008</t>
  </si>
  <si>
    <t>- Phaûi thu khaùc</t>
  </si>
  <si>
    <t>04- Haøng toàn kho</t>
  </si>
  <si>
    <t>- Haøng mua ñang ñi ñöôøng</t>
  </si>
  <si>
    <t>- Nguyeân lieäu, vaät lieäu</t>
  </si>
  <si>
    <t>- Coâng cuï, duïng cuï</t>
  </si>
  <si>
    <t>- Chi phí SX, KD dôû dang</t>
  </si>
  <si>
    <t>- Thaønh phaåm</t>
  </si>
  <si>
    <t>- Haøng hoùa</t>
  </si>
  <si>
    <t>- Haøng göûi ñi baùn</t>
  </si>
  <si>
    <t>Coäng giaù goác haøng toàn kho</t>
  </si>
  <si>
    <t>05- Thueá vaø caùc khoaûn phaûi thu Nhaø nöôùc</t>
  </si>
  <si>
    <t>- Thueá thu nhaäp doanh nghieäp noäp thöøa</t>
  </si>
  <si>
    <t>- Thueá GTGT coøn ñöôïc khaáu tröø</t>
  </si>
  <si>
    <t>- Caùc khoaûn khaùc phaûi thu Nhaø nöôùc</t>
  </si>
  <si>
    <t>06- Phaûi thu daøi haïn noäi boä</t>
  </si>
  <si>
    <t>- Cho vay daøi haïn noäi boä</t>
  </si>
  <si>
    <t>- Phaûi thu daøi haïn noäi boä khaùc</t>
  </si>
  <si>
    <t>07- Phaûi thu daøi haïn khaùc</t>
  </si>
  <si>
    <t>- Kyù quyõ, kyù cöôïc daøi haïn</t>
  </si>
  <si>
    <t>- Caùc khoaûn tieàn nhaän uûy thaùc</t>
  </si>
  <si>
    <t>- Cho vay khoâng coù laõi</t>
  </si>
  <si>
    <t>- Phaûi thu daøi haïn khaùc</t>
  </si>
  <si>
    <t>08- Taêng, giaûm taøi saûn coá ñònh höõu hình:</t>
  </si>
  <si>
    <t>Khoaûn muïc</t>
  </si>
  <si>
    <t>Nhaø 
cöûa, vaät kieán truùc</t>
  </si>
  <si>
    <t>Maùy moùc,
 thieát bò</t>
  </si>
  <si>
    <t>Phöông
 tieän vaän taûi, truyeàn
 daãn</t>
  </si>
  <si>
    <t>Caây laâu naêm</t>
  </si>
  <si>
    <t>TSCÑ 
 khaùc</t>
  </si>
  <si>
    <t>Toång
coäng</t>
  </si>
  <si>
    <t>Nguyeân giaù TSCÑ höõu hình</t>
  </si>
  <si>
    <t>Soá dö ñaàu naêm</t>
  </si>
  <si>
    <t>- Mua trong naêm</t>
  </si>
  <si>
    <t xml:space="preserve">- Ñaàu tö XDCB hoaøn thaønh </t>
  </si>
  <si>
    <t>- Taêng khaùc</t>
  </si>
  <si>
    <t>- Chuyeån sang BÑS ñaàu tö</t>
  </si>
  <si>
    <t>- Thanh lyù, nhöôïng baùn</t>
  </si>
  <si>
    <t>- Giaûm khaùc</t>
  </si>
  <si>
    <t>Soá dö cuoái naêm</t>
  </si>
  <si>
    <t>Giaù trò hao moøn luõy keá</t>
  </si>
  <si>
    <t>- Khaáu hao trong naêm</t>
  </si>
  <si>
    <t>Giaù trò coøn laïi cuûa TSCÑ HH</t>
  </si>
  <si>
    <t>- Taïi ngaøy ñaàu naêm</t>
  </si>
  <si>
    <t>- Taïi ngaøy cuoái naêm</t>
  </si>
  <si>
    <t>- Giaù trò coøn laïi cuoái naêm cuûa TSCÑ höõu hình ñaõ duøng ñeå theá chaáp, caàm coá ñaûm baûo caùc khoaûn vay</t>
  </si>
  <si>
    <t>- Nguyeân giaù TSCÑ cuoái naêm ñaõ khaáu hao heát nhöng vaãn coøn söû duïng</t>
  </si>
  <si>
    <t>- Nguyeân giaù TSCÑ cuoái naêm chôø thanh lyù</t>
  </si>
  <si>
    <t>- Caùc cam keát veà vieäc mua, baùn TSCÑ höõu hình coù giaù trò lôùn trong töông lai</t>
  </si>
  <si>
    <t>- Caùc thay ñoå khaùc veà TSCÑ höõu hình</t>
  </si>
  <si>
    <t>- Ñaàu tö coå phieáu</t>
  </si>
  <si>
    <t xml:space="preserve">_ Coâng ty CP Aquafeed Cöûa Long </t>
  </si>
  <si>
    <t>_ Coâng ty CP Bieån Taây</t>
  </si>
  <si>
    <t>_ Coâng ty Coâng Trình Giao Thoâng 61</t>
  </si>
  <si>
    <t>_ Coâng ty CP Thieát Bò maùy Ñoäng Löïc</t>
  </si>
  <si>
    <t>_ Coâng ty TNHH tö vaán Ñaàu Tö Bieån Ñoâng</t>
  </si>
  <si>
    <t>- Ñaàu tö traùi phieáu</t>
  </si>
  <si>
    <t>- Ñaàu tö tín phieáu, kyø phieáu</t>
  </si>
  <si>
    <t>- Cho vay daøi haïn</t>
  </si>
  <si>
    <t>- Ñaàu tö daøi haïn khaùc</t>
  </si>
  <si>
    <t>- Chi phí traû tröôùc veà thueâ hoaït ñoäng TSCÑ</t>
  </si>
  <si>
    <t>- Chi phí thaønh laäp doanh nghieäp</t>
  </si>
  <si>
    <t>- Chi phí nghieân cöùu coù giaù trò lôùn</t>
  </si>
  <si>
    <t>- Chi phí cho giai ñoaïn trieån khai khoâng ñuû tieâu chuaån</t>
  </si>
  <si>
    <t>ghi nhaän laø TSCÑ voâ hình</t>
  </si>
  <si>
    <t>- Vay ngaén haïn</t>
  </si>
  <si>
    <t xml:space="preserve">       Trong ñoù :</t>
  </si>
  <si>
    <t>- NH Coâng Thöông CN1(VNÑ)</t>
  </si>
  <si>
    <t>- NH Coâng Thöông CN1(182,000USD*17.802)</t>
  </si>
  <si>
    <t>- NH Noâng Nghieäp &amp; PTNT CN TP.HCM (VNÑ)</t>
  </si>
  <si>
    <t>- Nôï daøi haïn ñeán haïn traû</t>
  </si>
  <si>
    <t>- Thueá giaù trò gia taêng</t>
  </si>
  <si>
    <t xml:space="preserve">- Thueá giaù trò gia taêng haøng nhaäp khaåu </t>
  </si>
  <si>
    <t>- Thueá tieâu thuï ñaëc bieät</t>
  </si>
  <si>
    <t>- Thueá xuaát, nhaäp khaåu</t>
  </si>
  <si>
    <t>- Thueá thu nhaäp doanh nghieäp</t>
  </si>
  <si>
    <t>- Thueá taøi nguyeân</t>
  </si>
  <si>
    <t>- Thueá nhaø ñaát vaø tieàn thueâ ñaát</t>
  </si>
  <si>
    <t>- Caùc loaïi thueá khaùc</t>
  </si>
  <si>
    <t>- Caùc khoaûn phí, leä phí vaø caùc khoaûn phaûi noäp khaùc</t>
  </si>
  <si>
    <t>- Chi phí phải trả khaùc</t>
  </si>
  <si>
    <t>- Chi phí laõi vay phaûi traû</t>
  </si>
  <si>
    <t>- Chi phí trong thôøi gian ngöøng kinh doanh</t>
  </si>
  <si>
    <t>- Chi phí baûo haønh coâng trình</t>
  </si>
  <si>
    <t>- Taøi saûn thöøa chôø giaûi quyeát</t>
  </si>
  <si>
    <t>- Kinh phí coâng ñoaøn</t>
  </si>
  <si>
    <t>- Baûo hieåm xaõ hoäi</t>
  </si>
  <si>
    <t>- Baûo hieåm y teá</t>
  </si>
  <si>
    <t>- Phaûi traû veà coå phaàn hoùa</t>
  </si>
  <si>
    <t>- Nhaän kyù quyõ, kyù cöôïc ngaén haïn</t>
  </si>
  <si>
    <t>- Doanh thu chöa thöïc hieän</t>
  </si>
  <si>
    <t>- Caùc khoaûn phaûi traû, phaûi noäp khaùc</t>
  </si>
  <si>
    <t>- Vay daøi haïn noäi boä</t>
  </si>
  <si>
    <t>- Phaûi traû daøi haïn noäi boä khaùc</t>
  </si>
  <si>
    <t>a- Vay daøi haïn</t>
  </si>
  <si>
    <t>- Vay ngaân haøng Coâng Thöông CNI</t>
  </si>
  <si>
    <t>- Vay Sôû GDII (Vay thanh toùan coâng nôï giai ñoïan I)</t>
  </si>
  <si>
    <t>- Vay ñoái töôïng khaùc</t>
  </si>
  <si>
    <t>- Traùi phieáu phaùt haønh</t>
  </si>
  <si>
    <t>b- Nôï daøi haïn</t>
  </si>
  <si>
    <t>- Thueâ taøi chính</t>
  </si>
  <si>
    <t>- Nôï daøi haïn khaùc (TK_344)</t>
  </si>
  <si>
    <t>b- Chi tieát voán ñaàu tö cuûa chuû sôû höõu:</t>
  </si>
  <si>
    <t>- Voán goùp cuûa Nhaø nöôùc</t>
  </si>
  <si>
    <t>- Voán goùp cuûa caùc ñoái töôïng khaùc</t>
  </si>
  <si>
    <t>* Soá löôïng coå phieáu quyõ:</t>
  </si>
  <si>
    <t>- Soá löôïng coå phieáu ñaêng kyù phaùt haønh</t>
  </si>
  <si>
    <t>- Soá löôïng coå phieáu ñaõ baùn ra coâng chuùng</t>
  </si>
  <si>
    <t xml:space="preserve">  + Coå phieáu phoå thoâng</t>
  </si>
  <si>
    <t xml:space="preserve">  + Coå phieáu öu ñaõi</t>
  </si>
  <si>
    <t>- Soá löôïng coå phieáu ñöôïc mua laïi</t>
  </si>
  <si>
    <t>- Soá löôïng coå phieáu ñang löu haønh</t>
  </si>
  <si>
    <t>* Meänh giaù coå phieáu ñang löu haønh:</t>
  </si>
  <si>
    <t>e- Caùc quyõ cuûa doanh nghieäp:</t>
  </si>
  <si>
    <t>- Quyõ ñaàu tö phaùt trieån</t>
  </si>
  <si>
    <t>- Quyõ döï phoøng taøi chính</t>
  </si>
  <si>
    <t>- Quyõ khen thöôûng</t>
  </si>
  <si>
    <t>- Quy döï phoøng trôï caáp maát vieäc</t>
  </si>
  <si>
    <t>VI- Thoâng tin boå sung cho caùc khoaûn muïc trình baøy trong Baùo caùo keát quaû HÑKD</t>
  </si>
  <si>
    <t>Trong ñoù:</t>
  </si>
  <si>
    <t>- Doanh thu baùn haøng</t>
  </si>
  <si>
    <t>- Doanh thu cung caáp dòch vuï</t>
  </si>
  <si>
    <t>- Doanh thu ñoùng söûa taøu thuyeàn ……</t>
  </si>
  <si>
    <t>- Chieát khaáu thöông maïi</t>
  </si>
  <si>
    <t>- Giaûm giaù haøng baùn</t>
  </si>
  <si>
    <t>- Haøng baùn bò traû laïi</t>
  </si>
  <si>
    <t>- Thueá GTGT phaûi noäp (phöông phaùp tröïc tieáp)</t>
  </si>
  <si>
    <t>- Thueá xuaát khaåu</t>
  </si>
  <si>
    <t>- Doanh thu thuaàn trao ñoåi saûn phaåm, haøng hoùa</t>
  </si>
  <si>
    <t>- Doanh thu thuaàn trao ñoåi dòch vuï</t>
  </si>
  <si>
    <t>- Giaù voán cuûa haøng hoùa ñaõ baùn</t>
  </si>
  <si>
    <t>- Giaù voán cuûa thaønh phaåm ñaõ baùn</t>
  </si>
  <si>
    <t>- Giaù voán cuûa dòch vuï ñaõ cung caáp</t>
  </si>
  <si>
    <t>- Döï phoøng giaûm giaù haøng toàn kho</t>
  </si>
  <si>
    <t>- Laõi tieàn göûi, tieàn cho vay</t>
  </si>
  <si>
    <t>- Laõi ñaàu tö traùi phieáu, kyø phieáu, tín phieáu</t>
  </si>
  <si>
    <t>- Coå töùc lôïi nhuaän ñöôïc chia</t>
  </si>
  <si>
    <t>- Laõi baùn ngoaïi teä</t>
  </si>
  <si>
    <t>- Laõi cheânh leäch tyû giaù ñaõ thöïc hieän</t>
  </si>
  <si>
    <t>- Laõi cheânh leäch tyû giaù chöa thöïc hieän</t>
  </si>
  <si>
    <t>- Laõi baùn haøng traû chaäm</t>
  </si>
  <si>
    <t>- Doanh thu hoaït ñoäng taøi chính khaùc</t>
  </si>
  <si>
    <t>- Laõi tieàn vay khaùc</t>
  </si>
  <si>
    <t>- Laõi tieàn vay</t>
  </si>
  <si>
    <t>- Chieát khaáu thanh toaùn, laõi baùn haøng traû chaäm</t>
  </si>
  <si>
    <t>- Loã do thanh lyù caùc khoaûn ñaàu tö ngaén haïn, daøi haïn</t>
  </si>
  <si>
    <t>- Loã baùn ngoaïi teä</t>
  </si>
  <si>
    <t>- Loã cheânh leäch tyû giaù ñaõ thöïc hieän</t>
  </si>
  <si>
    <t>- Loã cheânh leäch tyû giaù chöa thöïc hieän</t>
  </si>
  <si>
    <t>- Döï phoøng giaûm giaù caùc khoaûn ñaàu tö ngaén haïn, daøi haïn</t>
  </si>
  <si>
    <t>- Chi phí taøi chính khaùc</t>
  </si>
  <si>
    <t>- Chi phí thueá thu nhaäp doanh nghieäp tính treân thu nhaäp</t>
  </si>
  <si>
    <t xml:space="preserve">chòu thueá naêm hieän haønh </t>
  </si>
  <si>
    <t>- Ñieàu chænh chi phí thueá thu nhaäp doanh nghieäp cuûa caùc</t>
  </si>
  <si>
    <t>naêm tröôùc vaøo chi phí thueá thu nhaäp hieän haønh naêm nay</t>
  </si>
  <si>
    <t>- Toång chi phí thueá thu nhaäp doanh nghieäp hieän haønh</t>
  </si>
  <si>
    <t>VIII- Nhöõng thoâng tin khaùc</t>
  </si>
  <si>
    <t>1- Nhöõng khoaûn nôï tieàm taøng, khoaûn cam keát vaø nhöõng thoâng tin taøi chính khaùc:</t>
  </si>
  <si>
    <t>2- Nhöõng söï kieän phaùt sinh sau ngaøy keát thuùc kyø keá toaùn naêm:</t>
  </si>
  <si>
    <t>3- Thoâng tin veà caùc beân lieân quan:</t>
  </si>
  <si>
    <t>4- Trình baøy taøi saûn, doanh thu, keát quaû kinh doanh theo boä phaän (theo lónh vöïc kinh doanh hoaëc</t>
  </si>
  <si>
    <t>khu vöïc ñòa lyù theo quy ñònh cuûa Chuaån möïc keá toaùn soá 28 "Baùo caùo boä phaän" (2):</t>
  </si>
  <si>
    <t>5- Thoâng tin so saùnh (nhöõng thay ñoåi veà thoâng tin trong baùo caùo taøi chính cuûa caùc nieân ñoä keá</t>
  </si>
  <si>
    <t>toaùn tröôùc)</t>
  </si>
  <si>
    <t>6- Thoâng tin veà hoaït ñoäng lieân tuïc:</t>
  </si>
  <si>
    <t>7- Nhöõng thoâng tin khaùc (3)</t>
  </si>
  <si>
    <t>Ngöôøi laäp bieåu</t>
  </si>
  <si>
    <t>Keá toaùn tröôûng</t>
  </si>
  <si>
    <t>( Kyù, hoï teân)</t>
  </si>
  <si>
    <t>(Kyù, hoï teân, ñoùng daáu)</t>
  </si>
  <si>
    <t>Vuõ Thò Ngoïc Anh</t>
  </si>
  <si>
    <t>Buøi Thò Tuyeát Mai</t>
  </si>
  <si>
    <t>Buøi Thò Nga</t>
  </si>
  <si>
    <t>PL-2</t>
  </si>
  <si>
    <t>PL-3</t>
  </si>
  <si>
    <t>PL-4</t>
  </si>
  <si>
    <t>PL-5</t>
  </si>
  <si>
    <t xml:space="preserve"> Soá dö ñaàu naêm</t>
  </si>
  <si>
    <t>Quyù I naêm tröôùc</t>
  </si>
  <si>
    <t>Quyù I naêm nay</t>
  </si>
  <si>
    <t>Địa chỉ: 30 Hàm Nghi, P. Bến Nghé, Q. I, TP. Hồ Chí Minh</t>
  </si>
  <si>
    <t>BÁO CÁO LƯU CHUYỂN TIỀN TỆ GIỮA NIÊN ĐỘ</t>
  </si>
  <si>
    <t>(Dạng đầy đủ)</t>
  </si>
  <si>
    <t>(Theo phương pháp trực tiếp)</t>
  </si>
  <si>
    <t>Quí I của năm tài chính kết thúc ngày 31 tháng 03 năm 2009</t>
  </si>
  <si>
    <t>Đơn vị tính: VND</t>
  </si>
  <si>
    <t>Lũy kế từ đầu năm đến cuối kỳ này</t>
  </si>
  <si>
    <t>Lưu chuyển tiền từ hoạt động kinh doanh</t>
  </si>
  <si>
    <t>Tiền thu bán hàng, cung cấp dịch vụ và</t>
  </si>
  <si>
    <t>doanh thu khác</t>
  </si>
  <si>
    <t>Tiền chi trả cho người cung cấp hàng hóa và dịch vụ</t>
  </si>
  <si>
    <t>Tiền chi trả cho người lao động</t>
  </si>
  <si>
    <t>03</t>
  </si>
  <si>
    <t>Tiền chi trả lãi vay</t>
  </si>
  <si>
    <t>04</t>
  </si>
  <si>
    <t>Tiền chi nộp thuế thu nhập doanh nghiệp</t>
  </si>
  <si>
    <t>05</t>
  </si>
  <si>
    <t>Tiền thu khác từ hoạt động kinh doanh</t>
  </si>
  <si>
    <t>06</t>
  </si>
  <si>
    <t>Tiền chi khác cho hoạt động kinh doanh</t>
  </si>
  <si>
    <t>07</t>
  </si>
  <si>
    <t>Lưu chuyển tiền thuần từ hoạt động kinh doanh</t>
  </si>
  <si>
    <t>Lưu chuyển tiền từ hoạt động đầu tư</t>
  </si>
  <si>
    <t>Tiền chi để mua sắm, xây dựng tài sản cố định và</t>
  </si>
  <si>
    <t>các tài sản dài hạn khác</t>
  </si>
  <si>
    <t xml:space="preserve">Tiền thu từ thanh lý, nhượng bán tài sản cố định và </t>
  </si>
  <si>
    <t>Tiền chi cho vay, mua các công cụ nợ của</t>
  </si>
  <si>
    <t>đơn vị khác</t>
  </si>
  <si>
    <t>Tiền thu hồi cho vay, bán lại các công cụ nợ của</t>
  </si>
  <si>
    <t>Tiền chi đầu tư, góp vốn vào đơn vị khác</t>
  </si>
  <si>
    <t>Tiền thu hồi đầu tư, góp vốn vào đơn vị khác</t>
  </si>
  <si>
    <t>Tiền thu lãi cho vay, cổ tức và lợi nhuận được chia</t>
  </si>
  <si>
    <t>Lưu chuyển tiền thuần từ hoạt động đầu tư</t>
  </si>
  <si>
    <t>Lưu chuyển tiền từ hoạt động tài chính</t>
  </si>
  <si>
    <t>Tiền thu từ phát hành cổ phiếu, nhận góp vốn của</t>
  </si>
  <si>
    <t>chủ sở hữu</t>
  </si>
  <si>
    <t>Tiền chi trả góp vốn cho các chủ sở hữu, mua lại</t>
  </si>
  <si>
    <t>cổ phiếu của doanh nghiệp đã phát hành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</si>
  <si>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</si>
  <si>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</si>
  <si>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</si>
  <si>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</si>
  <si>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</si>
  <si>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</si>
  <si>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năm</t>
  </si>
  <si>
    <t>Ảnh hưởng của thay đổi tỷ giá hối đoái quy đổi ngoại tệ</t>
  </si>
  <si>
    <t>Tiền và tương đương tiền cuối kỳ</t>
  </si>
  <si>
    <t>TP. Hồ Chí Minh, ngày 15 tháng 04 năm 2009</t>
  </si>
  <si>
    <t xml:space="preserve">                                        Kế toán trưởng</t>
  </si>
  <si>
    <t xml:space="preserve">                                        Bùi Thị Tuyết Mai</t>
  </si>
  <si>
    <t>- Thueá GTGT ñaõ keâ khai khaáu tröø :</t>
  </si>
  <si>
    <t>- Thueá GTGT haøng nhaäp khaåu chöa keâ khai khaáu tröø:</t>
  </si>
  <si>
    <r>
      <t>Ñôn vò baùo caùo:</t>
    </r>
    <r>
      <rPr>
        <b/>
        <sz val="10"/>
        <rFont val="Vni-Times"/>
        <family val="0"/>
      </rPr>
      <t xml:space="preserve"> COÂNG TY CP COÂNG NGHIEÄP THUÛY SAÛN</t>
    </r>
  </si>
  <si>
    <r>
      <t>Ñòa chæ:</t>
    </r>
    <r>
      <rPr>
        <b/>
        <sz val="10"/>
        <rFont val="Vni-Times"/>
        <family val="0"/>
      </rPr>
      <t xml:space="preserve"> 30 Haøm Nghi, Q1, Tp. HCM.</t>
    </r>
  </si>
  <si>
    <t>Laäp, ngaøy 15 thaùng 04  naêm 2009</t>
  </si>
  <si>
    <t>Giaù trò coøn laïi cuûa 
TSCÑHH</t>
  </si>
  <si>
    <t>Nguyeân giaù 
TSCÑ höõu hình</t>
  </si>
  <si>
    <t>Cổ phiếu  quĩ</t>
  </si>
  <si>
    <t>Cộng</t>
  </si>
  <si>
    <t>Số đầu năm trước</t>
  </si>
  <si>
    <t>Tăng vốn trong năm trước</t>
  </si>
  <si>
    <t>Lợi nhuận  trong năm trước</t>
  </si>
  <si>
    <t>Tăng khác</t>
  </si>
  <si>
    <t>Giảm vốn trong năm trước</t>
  </si>
  <si>
    <t>Lỗ trong  năm trước</t>
  </si>
  <si>
    <t>Giảm khác</t>
  </si>
  <si>
    <t>Số dư cuối năm trước</t>
  </si>
  <si>
    <t>Số dư đầu năm nay</t>
  </si>
  <si>
    <t>Tăng vốn trong kỳ này</t>
  </si>
  <si>
    <t>Lợi nhuận kỳ này</t>
  </si>
  <si>
    <t>Giảm vốn trong kỳ</t>
  </si>
  <si>
    <t>Lỗ trong kỳ</t>
  </si>
  <si>
    <t>Số dư cuối kỳ</t>
  </si>
  <si>
    <t>a. Bảng đối chiếu biến động của vốn chủ sở hữu</t>
  </si>
  <si>
    <t>- Mua trong kyø</t>
  </si>
  <si>
    <t>Soá dö cuoái kyø</t>
  </si>
  <si>
    <t>- Khaáu hao trong kyø</t>
  </si>
  <si>
    <t>- Taïi ngaøy cuoái kyø</t>
  </si>
  <si>
    <t>09- Ñaàu tö  daøi haïn khaùc:</t>
  </si>
  <si>
    <t>10- Chi phí traû tröôùc daøi haïn:</t>
  </si>
  <si>
    <t>11- Vay vaø nôï ngaén haïn:</t>
  </si>
  <si>
    <t>12- Thueá vaø caùc khoaûn phaûi noäp Nhaø nöôùc:</t>
  </si>
  <si>
    <t>13- Chi phí phaûi traû:</t>
  </si>
  <si>
    <t>14- Caùc khoaûn phaûi traû, phaûi noäp ngaén haïn:</t>
  </si>
  <si>
    <t>15- Phaûi traû daøi haïn noäi boä:</t>
  </si>
  <si>
    <t>16- Vay vaø nôï daøi haïn:</t>
  </si>
  <si>
    <t>18- Toång doanh thu baùn haøng vaø cung caáp dòch vuï (Maõ soá 01)</t>
  </si>
  <si>
    <t>19- Caùc khoaûn giaûm tröø doanh thu (Maõ soá 02)</t>
  </si>
  <si>
    <t>20- Doanh thu thuaàn veà baùn haøng vaø cung caáp dòch vuï (Maõ soá 10)</t>
  </si>
  <si>
    <t>21- Giaù voán haøng baùn (Maõ soá 11)</t>
  </si>
  <si>
    <t>22- Doanh thu hoaït ñoäng taøi chính (Maõ soá 21)</t>
  </si>
  <si>
    <t>23- Chi phí taøi chính (Maõ soá 22)</t>
  </si>
  <si>
    <t>24- Chi phí thueá thu nhaäp doanh nghieäp hieän haønh (Maõ soá 51)</t>
  </si>
  <si>
    <t>Quí I./Năm 2009 của năm tài chính kết thúc ngày 31 tháng 03 năm 2009</t>
  </si>
  <si>
    <t>d- Coå phieáu:</t>
  </si>
  <si>
    <t>Lợi nhuận chưa phaân phối</t>
  </si>
  <si>
    <t>- Lợi nhuận chưa phaân phối naêm tröôùc chuyeån sang</t>
  </si>
  <si>
    <t>-Lôïi nhuaän chöa phaân phoái phaùt sinh trong kyø</t>
  </si>
  <si>
    <t>-Lôïi  nhuaän phaân phoái trong kyø</t>
  </si>
  <si>
    <t xml:space="preserve">Lôïi nhuaän chöa phaân phoái chuyeån sang kyø sau </t>
  </si>
  <si>
    <t xml:space="preserve">nöôùc  ngaøy 17/03/2008 :  </t>
  </si>
  <si>
    <t>+Chuyeån voán Ñaàu tö XDCB ñaõ hoaøn thaønh sang voán goùp cuûa Nhaø nöôùc</t>
  </si>
  <si>
    <t>+Phaûi traû CPH veà quyõ hoã trôï saép xeáp DN(Toång CTy Haûi saûn Bieån Ñoâng )</t>
  </si>
  <si>
    <t xml:space="preserve"> 2.664.886.667ñ</t>
  </si>
  <si>
    <t>7.410.633.120ñ</t>
  </si>
  <si>
    <t>10.075.519.787ñ</t>
  </si>
  <si>
    <t>17- Vốn chủ sở hữu</t>
  </si>
  <si>
    <t>Số cuối quý</t>
  </si>
  <si>
    <t>Tổng giaùm ñoác</t>
  </si>
  <si>
    <t xml:space="preserve">* * Nguoàn voán ñaàu tö XDCB naêm 2008 giaûm 10.075.519.787ñ theo Bieân baûn xaùc ñònh giaù trò thöïc teá voán Nhaø </t>
  </si>
  <si>
    <t>c- Coå töùc:</t>
  </si>
  <si>
    <t xml:space="preserve">  Coâng ty ñaõ taïm chia coå töùc naêm 2008 laø 1000ñ/CP</t>
  </si>
  <si>
    <t>Nguồn vốn đầu tư xây dựng cơ bản   * *</t>
  </si>
  <si>
    <t>VI.18</t>
  </si>
  <si>
    <t>VI.19</t>
  </si>
  <si>
    <t>VI.20</t>
  </si>
  <si>
    <t>VI.21</t>
  </si>
  <si>
    <t>VI.22</t>
  </si>
  <si>
    <t>VI.23</t>
  </si>
  <si>
    <t>VI.24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</si>
</sst>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;\-#,##0.00\ 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(* #,##0_);_(* \(#,##0\);_(* &quot;-&quot;??_);_(@_)"/>
    <numFmt numFmtId="194" formatCode="\+\ &quot;coâng trình&quot;"/>
    <numFmt numFmtId="195" formatCode="_(* #,##0.0_);_(* \(#,##0.0\);_(* &quot;-&quot;??_);_(@_)"/>
  </numFmts>
  <fonts count="3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sz val="18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sz val="11"/>
      <name val="Vni-Times"/>
      <family val="0"/>
    </font>
    <font>
      <sz val="10"/>
      <name val="Vni-Times"/>
      <family val="0"/>
    </font>
    <font>
      <sz val="12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sz val="9"/>
      <name val="VNI-Times"/>
      <family val="0"/>
    </font>
    <font>
      <i/>
      <sz val="11"/>
      <name val="VNI-Times"/>
      <family val="0"/>
    </font>
    <font>
      <b/>
      <i/>
      <sz val="11"/>
      <name val="Vni-Times"/>
      <family val="0"/>
    </font>
    <font>
      <b/>
      <sz val="9"/>
      <name val="VNI-Times"/>
      <family val="0"/>
    </font>
    <font>
      <b/>
      <i/>
      <sz val="10"/>
      <name val="Times New Roman"/>
      <family val="1"/>
    </font>
    <font>
      <sz val="11"/>
      <name val="Arial"/>
      <family val="0"/>
    </font>
    <font>
      <sz val="11"/>
      <name val="VNI-Helve"/>
      <family val="0"/>
    </font>
    <font>
      <b/>
      <sz val="16"/>
      <name val="VNI-Times"/>
      <family val="0"/>
    </font>
    <font>
      <sz val="11"/>
      <color indexed="9"/>
      <name val="VNI-Times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0"/>
    </font>
    <font>
      <b/>
      <sz val="12"/>
      <name val="VNI-Times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41" fontId="6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0" applyNumberFormat="1" applyFont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49" fontId="6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1" fontId="5" fillId="0" borderId="2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41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/>
    </xf>
    <xf numFmtId="49" fontId="6" fillId="0" borderId="3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49" fontId="1" fillId="0" borderId="4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vertical="top"/>
    </xf>
    <xf numFmtId="49" fontId="12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right" vertical="top"/>
    </xf>
    <xf numFmtId="49" fontId="6" fillId="0" borderId="5" xfId="0" applyNumberFormat="1" applyFont="1" applyBorder="1" applyAlignment="1">
      <alignment horizontal="centerContinuous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vertical="top"/>
    </xf>
    <xf numFmtId="0" fontId="2" fillId="0" borderId="10" xfId="0" applyFont="1" applyBorder="1" applyAlignment="1" quotePrefix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top"/>
    </xf>
    <xf numFmtId="41" fontId="5" fillId="0" borderId="17" xfId="0" applyNumberFormat="1" applyFont="1" applyBorder="1" applyAlignment="1">
      <alignment horizontal="right" vertical="top"/>
    </xf>
    <xf numFmtId="0" fontId="2" fillId="0" borderId="0" xfId="0" applyFont="1" applyBorder="1" applyAlignment="1" quotePrefix="1">
      <alignment vertical="top"/>
    </xf>
    <xf numFmtId="0" fontId="1" fillId="0" borderId="0" xfId="0" applyFont="1" applyAlignment="1">
      <alignment vertical="top"/>
    </xf>
    <xf numFmtId="4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5" fillId="0" borderId="0" xfId="19" applyFont="1">
      <alignment/>
      <protection/>
    </xf>
    <xf numFmtId="185" fontId="15" fillId="0" borderId="0" xfId="17" applyFont="1" applyAlignment="1">
      <alignment/>
    </xf>
    <xf numFmtId="0" fontId="15" fillId="0" borderId="0" xfId="19" applyFont="1" quotePrefix="1">
      <alignment/>
      <protection/>
    </xf>
    <xf numFmtId="185" fontId="15" fillId="0" borderId="0" xfId="17" applyFont="1" applyAlignment="1">
      <alignment horizontal="left" indent="1"/>
    </xf>
    <xf numFmtId="0" fontId="15" fillId="0" borderId="0" xfId="19" applyFont="1" applyAlignment="1">
      <alignment horizontal="left" indent="1"/>
      <protection/>
    </xf>
    <xf numFmtId="0" fontId="18" fillId="0" borderId="0" xfId="19" applyFont="1" applyAlignment="1">
      <alignment horizontal="left" vertical="center" wrapText="1"/>
      <protection/>
    </xf>
    <xf numFmtId="0" fontId="15" fillId="0" borderId="0" xfId="19" applyFont="1" applyAlignment="1">
      <alignment horizontal="center"/>
      <protection/>
    </xf>
    <xf numFmtId="0" fontId="18" fillId="0" borderId="0" xfId="19" applyFont="1" applyAlignment="1">
      <alignment horizontal="left"/>
      <protection/>
    </xf>
    <xf numFmtId="0" fontId="15" fillId="0" borderId="0" xfId="19" applyFont="1" applyAlignment="1" quotePrefix="1">
      <alignment horizontal="left"/>
      <protection/>
    </xf>
    <xf numFmtId="0" fontId="18" fillId="0" borderId="0" xfId="19" applyFont="1" quotePrefix="1">
      <alignment/>
      <protection/>
    </xf>
    <xf numFmtId="0" fontId="15" fillId="0" borderId="0" xfId="19" applyFont="1" applyAlignment="1">
      <alignment horizontal="left"/>
      <protection/>
    </xf>
    <xf numFmtId="0" fontId="18" fillId="0" borderId="0" xfId="19" applyFont="1">
      <alignment/>
      <protection/>
    </xf>
    <xf numFmtId="0" fontId="21" fillId="0" borderId="0" xfId="19" applyFont="1">
      <alignment/>
      <protection/>
    </xf>
    <xf numFmtId="0" fontId="15" fillId="0" borderId="0" xfId="19" applyFont="1" applyFill="1">
      <alignment/>
      <protection/>
    </xf>
    <xf numFmtId="41" fontId="18" fillId="0" borderId="0" xfId="19" applyNumberFormat="1" applyFont="1" applyAlignment="1">
      <alignment horizontal="center"/>
      <protection/>
    </xf>
    <xf numFmtId="0" fontId="18" fillId="0" borderId="0" xfId="19" applyFont="1" applyAlignment="1">
      <alignment horizontal="center"/>
      <protection/>
    </xf>
    <xf numFmtId="0" fontId="15" fillId="0" borderId="0" xfId="19" applyFont="1" applyAlignment="1" quotePrefix="1">
      <alignment/>
      <protection/>
    </xf>
    <xf numFmtId="193" fontId="15" fillId="0" borderId="0" xfId="15" applyNumberFormat="1" applyFont="1" applyAlignment="1">
      <alignment horizontal="center"/>
    </xf>
    <xf numFmtId="49" fontId="7" fillId="0" borderId="0" xfId="0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 wrapText="1"/>
    </xf>
    <xf numFmtId="49" fontId="6" fillId="0" borderId="3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quotePrefix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41" fontId="5" fillId="0" borderId="3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1" fontId="24" fillId="0" borderId="3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 vertical="top"/>
    </xf>
    <xf numFmtId="193" fontId="18" fillId="0" borderId="0" xfId="15" applyNumberFormat="1" applyFont="1" applyAlignment="1">
      <alignment horizontal="center"/>
    </xf>
    <xf numFmtId="41" fontId="18" fillId="0" borderId="0" xfId="19" applyNumberFormat="1" applyFont="1" applyAlignment="1">
      <alignment/>
      <protection/>
    </xf>
    <xf numFmtId="0" fontId="18" fillId="0" borderId="0" xfId="19" applyFont="1" applyAlignment="1">
      <alignment/>
      <protection/>
    </xf>
    <xf numFmtId="0" fontId="25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19" applyFont="1" applyAlignment="1">
      <alignment/>
      <protection/>
    </xf>
    <xf numFmtId="193" fontId="18" fillId="0" borderId="0" xfId="19" applyNumberFormat="1" applyFont="1" applyAlignment="1">
      <alignment horizontal="center"/>
      <protection/>
    </xf>
    <xf numFmtId="0" fontId="15" fillId="0" borderId="18" xfId="19" applyFont="1" applyBorder="1" applyAlignment="1">
      <alignment horizontal="center" vertical="center" wrapText="1"/>
      <protection/>
    </xf>
    <xf numFmtId="193" fontId="15" fillId="0" borderId="9" xfId="15" applyNumberFormat="1" applyFont="1" applyBorder="1" applyAlignment="1">
      <alignment horizontal="center" vertical="center"/>
    </xf>
    <xf numFmtId="193" fontId="15" fillId="0" borderId="19" xfId="15" applyNumberFormat="1" applyFont="1" applyBorder="1" applyAlignment="1">
      <alignment horizontal="center" vertical="center"/>
    </xf>
    <xf numFmtId="0" fontId="15" fillId="0" borderId="20" xfId="19" applyFont="1" applyBorder="1">
      <alignment/>
      <protection/>
    </xf>
    <xf numFmtId="193" fontId="15" fillId="0" borderId="13" xfId="15" applyNumberFormat="1" applyFont="1" applyBorder="1" applyAlignment="1">
      <alignment horizontal="center" vertical="center"/>
    </xf>
    <xf numFmtId="193" fontId="15" fillId="0" borderId="21" xfId="15" applyNumberFormat="1" applyFont="1" applyBorder="1" applyAlignment="1">
      <alignment horizontal="center" vertical="center"/>
    </xf>
    <xf numFmtId="0" fontId="15" fillId="0" borderId="22" xfId="19" applyFont="1" applyBorder="1">
      <alignment/>
      <protection/>
    </xf>
    <xf numFmtId="193" fontId="15" fillId="0" borderId="13" xfId="15" applyNumberFormat="1" applyFont="1" applyBorder="1" applyAlignment="1">
      <alignment/>
    </xf>
    <xf numFmtId="193" fontId="15" fillId="0" borderId="21" xfId="15" applyNumberFormat="1" applyFont="1" applyBorder="1" applyAlignment="1">
      <alignment/>
    </xf>
    <xf numFmtId="0" fontId="15" fillId="0" borderId="13" xfId="19" applyFont="1" applyBorder="1">
      <alignment/>
      <protection/>
    </xf>
    <xf numFmtId="0" fontId="15" fillId="0" borderId="21" xfId="19" applyFont="1" applyBorder="1">
      <alignment/>
      <protection/>
    </xf>
    <xf numFmtId="0" fontId="15" fillId="0" borderId="17" xfId="19" applyFont="1" applyBorder="1">
      <alignment/>
      <protection/>
    </xf>
    <xf numFmtId="0" fontId="15" fillId="0" borderId="0" xfId="19" applyFont="1" applyBorder="1" applyAlignment="1" quotePrefix="1">
      <alignment horizontal="left" vertical="top"/>
      <protection/>
    </xf>
    <xf numFmtId="0" fontId="15" fillId="0" borderId="0" xfId="19" applyFont="1" applyBorder="1">
      <alignment/>
      <protection/>
    </xf>
    <xf numFmtId="0" fontId="21" fillId="0" borderId="0" xfId="19" applyFont="1" applyAlignment="1" quotePrefix="1">
      <alignment vertical="top"/>
      <protection/>
    </xf>
    <xf numFmtId="0" fontId="26" fillId="0" borderId="0" xfId="19" applyFont="1">
      <alignment/>
      <protection/>
    </xf>
    <xf numFmtId="193" fontId="15" fillId="0" borderId="23" xfId="15" applyNumberFormat="1" applyFont="1" applyBorder="1" applyAlignment="1">
      <alignment horizontal="center" vertical="center"/>
    </xf>
    <xf numFmtId="0" fontId="18" fillId="0" borderId="18" xfId="19" applyFont="1" applyBorder="1" applyAlignment="1">
      <alignment horizontal="center" vertical="center" wrapText="1"/>
      <protection/>
    </xf>
    <xf numFmtId="193" fontId="28" fillId="0" borderId="9" xfId="15" applyNumberFormat="1" applyFont="1" applyBorder="1" applyAlignment="1">
      <alignment horizontal="center" vertical="center"/>
    </xf>
    <xf numFmtId="193" fontId="18" fillId="0" borderId="9" xfId="15" applyNumberFormat="1" applyFont="1" applyBorder="1" applyAlignment="1">
      <alignment horizontal="center" vertical="center"/>
    </xf>
    <xf numFmtId="193" fontId="18" fillId="0" borderId="23" xfId="15" applyNumberFormat="1" applyFont="1" applyBorder="1" applyAlignment="1">
      <alignment horizontal="center" vertical="center"/>
    </xf>
    <xf numFmtId="193" fontId="15" fillId="0" borderId="13" xfId="15" applyNumberFormat="1" applyFont="1" applyFill="1" applyBorder="1" applyAlignment="1">
      <alignment horizontal="center" vertical="center"/>
    </xf>
    <xf numFmtId="193" fontId="18" fillId="0" borderId="13" xfId="15" applyNumberFormat="1" applyFont="1" applyBorder="1" applyAlignment="1">
      <alignment/>
    </xf>
    <xf numFmtId="193" fontId="18" fillId="0" borderId="17" xfId="19" applyNumberFormat="1" applyFont="1" applyBorder="1">
      <alignment/>
      <protection/>
    </xf>
    <xf numFmtId="193" fontId="18" fillId="0" borderId="17" xfId="15" applyNumberFormat="1" applyFont="1" applyBorder="1" applyAlignment="1">
      <alignment/>
    </xf>
    <xf numFmtId="193" fontId="15" fillId="0" borderId="0" xfId="19" applyNumberFormat="1" applyFont="1" applyBorder="1">
      <alignment/>
      <protection/>
    </xf>
    <xf numFmtId="49" fontId="2" fillId="0" borderId="4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7" fontId="25" fillId="0" borderId="0" xfId="15" applyNumberFormat="1" applyFont="1" applyAlignment="1">
      <alignment/>
    </xf>
    <xf numFmtId="0" fontId="1" fillId="0" borderId="0" xfId="0" applyFont="1" applyAlignment="1">
      <alignment horizontal="center" wrapText="1"/>
    </xf>
    <xf numFmtId="177" fontId="29" fillId="0" borderId="3" xfId="15" applyNumberFormat="1" applyFont="1" applyBorder="1" applyAlignment="1">
      <alignment horizontal="center" vertical="center" wrapText="1"/>
    </xf>
    <xf numFmtId="177" fontId="29" fillId="0" borderId="0" xfId="15" applyNumberFormat="1" applyFont="1" applyBorder="1" applyAlignment="1">
      <alignment horizontal="center" wrapText="1"/>
    </xf>
    <xf numFmtId="177" fontId="29" fillId="0" borderId="3" xfId="15" applyNumberFormat="1" applyFont="1" applyBorder="1" applyAlignment="1">
      <alignment horizontal="center" wrapText="1"/>
    </xf>
    <xf numFmtId="0" fontId="30" fillId="0" borderId="0" xfId="0" applyFont="1" applyAlignment="1">
      <alignment horizontal="justify" wrapText="1"/>
    </xf>
    <xf numFmtId="177" fontId="1" fillId="0" borderId="0" xfId="15" applyNumberFormat="1" applyFont="1" applyAlignment="1">
      <alignment horizontal="right" wrapText="1"/>
    </xf>
    <xf numFmtId="177" fontId="1" fillId="0" borderId="0" xfId="15" applyNumberFormat="1" applyFont="1" applyBorder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29" fillId="0" borderId="0" xfId="0" applyFont="1" applyAlignment="1">
      <alignment horizontal="justify" wrapText="1"/>
    </xf>
    <xf numFmtId="177" fontId="2" fillId="0" borderId="24" xfId="15" applyNumberFormat="1" applyFont="1" applyBorder="1" applyAlignment="1">
      <alignment horizontal="right" wrapText="1"/>
    </xf>
    <xf numFmtId="177" fontId="2" fillId="0" borderId="0" xfId="15" applyNumberFormat="1" applyFont="1" applyBorder="1" applyAlignment="1">
      <alignment horizontal="right" wrapText="1"/>
    </xf>
    <xf numFmtId="0" fontId="1" fillId="0" borderId="0" xfId="0" applyFont="1" applyAlignment="1">
      <alignment horizontal="justify" wrapText="1"/>
    </xf>
    <xf numFmtId="177" fontId="25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0" xfId="0" applyNumberFormat="1" applyFont="1" applyAlignment="1">
      <alignment vertical="top"/>
    </xf>
    <xf numFmtId="0" fontId="21" fillId="0" borderId="0" xfId="19" applyFont="1" quotePrefix="1">
      <alignment/>
      <protection/>
    </xf>
    <xf numFmtId="0" fontId="22" fillId="0" borderId="0" xfId="19" applyFont="1" quotePrefix="1">
      <alignment/>
      <protection/>
    </xf>
    <xf numFmtId="0" fontId="22" fillId="0" borderId="0" xfId="19" applyFont="1">
      <alignment/>
      <protection/>
    </xf>
    <xf numFmtId="193" fontId="32" fillId="0" borderId="0" xfId="19" applyNumberFormat="1" applyFont="1" applyAlignment="1">
      <alignment horizontal="center"/>
      <protection/>
    </xf>
    <xf numFmtId="0" fontId="32" fillId="0" borderId="0" xfId="19" applyFont="1" applyAlignment="1">
      <alignment horizontal="center"/>
      <protection/>
    </xf>
    <xf numFmtId="0" fontId="18" fillId="0" borderId="0" xfId="19" applyFont="1" applyAlignment="1" quotePrefix="1">
      <alignment horizontal="left" vertical="center" wrapText="1"/>
      <protection/>
    </xf>
    <xf numFmtId="49" fontId="6" fillId="0" borderId="0" xfId="0" applyNumberFormat="1" applyFont="1" applyFill="1" applyAlignment="1">
      <alignment horizontal="centerContinuous"/>
    </xf>
    <xf numFmtId="0" fontId="2" fillId="0" borderId="0" xfId="19" applyFont="1">
      <alignment/>
      <protection/>
    </xf>
    <xf numFmtId="177" fontId="1" fillId="0" borderId="0" xfId="15" applyNumberFormat="1" applyFont="1" applyAlignment="1">
      <alignment/>
    </xf>
    <xf numFmtId="193" fontId="1" fillId="0" borderId="0" xfId="15" applyNumberFormat="1" applyFont="1" applyAlignment="1">
      <alignment horizontal="right" wrapText="1"/>
    </xf>
    <xf numFmtId="193" fontId="2" fillId="0" borderId="24" xfId="15" applyNumberFormat="1" applyFont="1" applyBorder="1" applyAlignment="1">
      <alignment horizontal="right" wrapText="1"/>
    </xf>
    <xf numFmtId="49" fontId="5" fillId="0" borderId="25" xfId="0" applyNumberFormat="1" applyFont="1" applyFill="1" applyBorder="1" applyAlignment="1">
      <alignment/>
    </xf>
    <xf numFmtId="0" fontId="18" fillId="0" borderId="0" xfId="19" applyFont="1" applyAlignment="1" quotePrefix="1">
      <alignment horizontal="left"/>
      <protection/>
    </xf>
    <xf numFmtId="0" fontId="15" fillId="0" borderId="13" xfId="19" applyFont="1" applyBorder="1" applyAlignment="1">
      <alignment horizontal="left" vertical="top"/>
      <protection/>
    </xf>
    <xf numFmtId="0" fontId="15" fillId="0" borderId="0" xfId="19" applyFont="1" applyAlignment="1">
      <alignment horizontal="left" vertical="center" wrapText="1"/>
      <protection/>
    </xf>
    <xf numFmtId="193" fontId="15" fillId="0" borderId="0" xfId="19" applyNumberFormat="1" applyFont="1" applyAlignment="1">
      <alignment horizontal="center"/>
      <protection/>
    </xf>
    <xf numFmtId="0" fontId="15" fillId="0" borderId="0" xfId="19" applyFont="1" applyAlignment="1">
      <alignment horizontal="right"/>
      <protection/>
    </xf>
    <xf numFmtId="41" fontId="18" fillId="0" borderId="0" xfId="19" applyNumberFormat="1" applyFont="1" applyAlignment="1">
      <alignment/>
      <protection/>
    </xf>
    <xf numFmtId="0" fontId="18" fillId="0" borderId="0" xfId="19" applyFont="1" applyAlignment="1">
      <alignment/>
      <protection/>
    </xf>
    <xf numFmtId="41" fontId="22" fillId="0" borderId="0" xfId="19" applyNumberFormat="1" applyFont="1" applyAlignment="1">
      <alignment horizontal="center"/>
      <protection/>
    </xf>
    <xf numFmtId="0" fontId="22" fillId="0" borderId="0" xfId="19" applyFont="1" applyAlignment="1">
      <alignment horizontal="center"/>
      <protection/>
    </xf>
    <xf numFmtId="0" fontId="15" fillId="0" borderId="0" xfId="19" applyFont="1" applyAlignment="1" quotePrefix="1">
      <alignment horizontal="left"/>
      <protection/>
    </xf>
    <xf numFmtId="193" fontId="21" fillId="0" borderId="0" xfId="15" applyNumberFormat="1" applyFont="1" applyAlignment="1">
      <alignment horizontal="center"/>
    </xf>
    <xf numFmtId="0" fontId="18" fillId="0" borderId="13" xfId="19" applyFont="1" applyBorder="1" applyAlignment="1">
      <alignment horizontal="center" vertical="top"/>
      <protection/>
    </xf>
    <xf numFmtId="0" fontId="15" fillId="0" borderId="13" xfId="19" applyFont="1" applyBorder="1" applyAlignment="1" quotePrefix="1">
      <alignment horizontal="left" vertical="top"/>
      <protection/>
    </xf>
    <xf numFmtId="0" fontId="15" fillId="0" borderId="17" xfId="19" applyFont="1" applyBorder="1" applyAlignment="1" quotePrefix="1">
      <alignment horizontal="left" vertical="top"/>
      <protection/>
    </xf>
    <xf numFmtId="0" fontId="18" fillId="0" borderId="0" xfId="19" applyFont="1" applyAlignment="1">
      <alignment horizontal="left" vertical="center" wrapText="1"/>
      <protection/>
    </xf>
    <xf numFmtId="0" fontId="18" fillId="0" borderId="0" xfId="19" applyFont="1" applyAlignment="1">
      <alignment horizontal="center"/>
      <protection/>
    </xf>
    <xf numFmtId="0" fontId="15" fillId="0" borderId="0" xfId="19" applyFont="1" applyAlignment="1" quotePrefix="1">
      <alignment horizontal="left" vertical="center" wrapText="1"/>
      <protection/>
    </xf>
    <xf numFmtId="193" fontId="15" fillId="0" borderId="0" xfId="15" applyNumberFormat="1" applyFont="1" applyAlignment="1">
      <alignment horizontal="center"/>
    </xf>
    <xf numFmtId="193" fontId="18" fillId="0" borderId="0" xfId="15" applyNumberFormat="1" applyFont="1" applyAlignment="1">
      <alignment horizontal="center"/>
    </xf>
    <xf numFmtId="0" fontId="15" fillId="0" borderId="0" xfId="19" applyFont="1" applyAlignment="1">
      <alignment horizontal="center"/>
      <protection/>
    </xf>
    <xf numFmtId="193" fontId="18" fillId="0" borderId="0" xfId="19" applyNumberFormat="1" applyFont="1" applyAlignment="1">
      <alignment horizontal="center"/>
      <protection/>
    </xf>
    <xf numFmtId="193" fontId="32" fillId="0" borderId="0" xfId="19" applyNumberFormat="1" applyFont="1" applyAlignment="1">
      <alignment horizontal="center"/>
      <protection/>
    </xf>
    <xf numFmtId="0" fontId="32" fillId="0" borderId="0" xfId="19" applyFont="1" applyAlignment="1">
      <alignment horizontal="center"/>
      <protection/>
    </xf>
    <xf numFmtId="41" fontId="18" fillId="0" borderId="0" xfId="19" applyNumberFormat="1" applyFont="1" applyAlignment="1">
      <alignment horizontal="center"/>
      <protection/>
    </xf>
    <xf numFmtId="41" fontId="15" fillId="0" borderId="0" xfId="19" applyNumberFormat="1" applyFont="1" applyAlignment="1">
      <alignment horizontal="center"/>
      <protection/>
    </xf>
    <xf numFmtId="0" fontId="15" fillId="0" borderId="0" xfId="19" applyFont="1" applyAlignment="1">
      <alignment horizontal="left"/>
      <protection/>
    </xf>
    <xf numFmtId="0" fontId="18" fillId="0" borderId="0" xfId="19" applyFont="1" applyAlignment="1">
      <alignment horizontal="left"/>
      <protection/>
    </xf>
    <xf numFmtId="0" fontId="20" fillId="0" borderId="0" xfId="0" applyFont="1" applyFill="1" applyAlignment="1">
      <alignment horizontal="center"/>
    </xf>
    <xf numFmtId="0" fontId="27" fillId="0" borderId="0" xfId="19" applyFont="1" applyAlignment="1">
      <alignment horizontal="center"/>
      <protection/>
    </xf>
    <xf numFmtId="0" fontId="16" fillId="0" borderId="0" xfId="19" applyFont="1" applyFill="1" applyAlignment="1">
      <alignment horizontal="left" vertical="center"/>
      <protection/>
    </xf>
    <xf numFmtId="0" fontId="23" fillId="0" borderId="0" xfId="0" applyFont="1" applyFill="1" applyAlignment="1">
      <alignment horizontal="center"/>
    </xf>
    <xf numFmtId="0" fontId="15" fillId="0" borderId="21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15" fillId="0" borderId="26" xfId="19" applyFont="1" applyBorder="1" applyAlignment="1">
      <alignment horizontal="center" vertical="center"/>
      <protection/>
    </xf>
    <xf numFmtId="0" fontId="15" fillId="0" borderId="27" xfId="19" applyFont="1" applyBorder="1" applyAlignment="1">
      <alignment horizontal="center" vertical="center"/>
      <protection/>
    </xf>
    <xf numFmtId="0" fontId="15" fillId="0" borderId="28" xfId="19" applyFont="1" applyBorder="1" applyAlignment="1">
      <alignment horizontal="center" vertical="center"/>
      <protection/>
    </xf>
    <xf numFmtId="0" fontId="18" fillId="0" borderId="9" xfId="19" applyFont="1" applyBorder="1" applyAlignment="1">
      <alignment horizontal="center" vertical="top"/>
      <protection/>
    </xf>
    <xf numFmtId="49" fontId="13" fillId="0" borderId="0" xfId="0" applyNumberFormat="1" applyFont="1" applyFill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8" fillId="0" borderId="26" xfId="19" applyFont="1" applyBorder="1" applyAlignment="1">
      <alignment horizontal="center" vertical="center"/>
      <protection/>
    </xf>
    <xf numFmtId="0" fontId="18" fillId="0" borderId="27" xfId="19" applyFont="1" applyBorder="1" applyAlignment="1">
      <alignment horizontal="center" vertical="center"/>
      <protection/>
    </xf>
    <xf numFmtId="0" fontId="18" fillId="0" borderId="28" xfId="19" applyFont="1" applyBorder="1" applyAlignment="1">
      <alignment horizontal="center" vertical="center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18" fillId="0" borderId="7" xfId="19" applyFont="1" applyBorder="1" applyAlignment="1">
      <alignment horizontal="center" vertical="center"/>
      <protection/>
    </xf>
    <xf numFmtId="0" fontId="18" fillId="0" borderId="8" xfId="19" applyFont="1" applyBorder="1" applyAlignment="1">
      <alignment horizontal="center" vertical="center"/>
      <protection/>
    </xf>
    <xf numFmtId="0" fontId="18" fillId="0" borderId="10" xfId="19" applyFont="1" applyBorder="1" applyAlignment="1" quotePrefix="1">
      <alignment/>
      <protection/>
    </xf>
    <xf numFmtId="0" fontId="18" fillId="0" borderId="11" xfId="19" applyFont="1" applyBorder="1" applyAlignment="1">
      <alignment/>
      <protection/>
    </xf>
    <xf numFmtId="0" fontId="18" fillId="0" borderId="12" xfId="19" applyFont="1" applyBorder="1" applyAlignment="1">
      <alignment/>
      <protection/>
    </xf>
    <xf numFmtId="0" fontId="15" fillId="0" borderId="13" xfId="19" applyFont="1" applyBorder="1" applyAlignment="1" quotePrefix="1">
      <alignment/>
      <protection/>
    </xf>
    <xf numFmtId="185" fontId="18" fillId="0" borderId="13" xfId="17" applyFont="1" applyBorder="1" applyAlignment="1">
      <alignment/>
    </xf>
    <xf numFmtId="0" fontId="18" fillId="0" borderId="30" xfId="19" applyFont="1" applyBorder="1" applyAlignment="1">
      <alignment horizontal="center" vertical="center"/>
      <protection/>
    </xf>
    <xf numFmtId="0" fontId="18" fillId="0" borderId="31" xfId="19" applyFont="1" applyBorder="1" applyAlignment="1">
      <alignment horizontal="center" vertical="center"/>
      <protection/>
    </xf>
    <xf numFmtId="0" fontId="18" fillId="0" borderId="32" xfId="19" applyFont="1" applyBorder="1" applyAlignment="1">
      <alignment horizontal="center" vertical="center"/>
      <protection/>
    </xf>
    <xf numFmtId="0" fontId="18" fillId="0" borderId="13" xfId="19" applyFont="1" applyBorder="1" applyAlignment="1">
      <alignment/>
      <protection/>
    </xf>
    <xf numFmtId="0" fontId="18" fillId="0" borderId="17" xfId="19" applyFont="1" applyBorder="1" applyAlignment="1" quotePrefix="1">
      <alignment/>
      <protection/>
    </xf>
    <xf numFmtId="0" fontId="18" fillId="0" borderId="30" xfId="19" applyFont="1" applyBorder="1" applyAlignment="1">
      <alignment horizontal="center" vertical="center" wrapText="1"/>
      <protection/>
    </xf>
    <xf numFmtId="4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HUYET MINH TAI CHIN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5"/>
  <sheetViews>
    <sheetView tabSelected="1" workbookViewId="0" topLeftCell="A1">
      <selection activeCell="B5" sqref="B5"/>
    </sheetView>
  </sheetViews>
  <sheetFormatPr defaultColWidth="9.140625" defaultRowHeight="12.75"/>
  <cols>
    <col min="1" max="4" width="9.140625" style="154" customWidth="1"/>
    <col min="5" max="5" width="7.28125" style="154" customWidth="1"/>
    <col min="6" max="6" width="15.57421875" style="154" customWidth="1"/>
    <col min="7" max="7" width="14.00390625" style="154" bestFit="1" customWidth="1"/>
    <col min="8" max="8" width="4.7109375" style="154" customWidth="1"/>
    <col min="9" max="9" width="9.140625" style="154" customWidth="1"/>
    <col min="10" max="10" width="9.8515625" style="154" customWidth="1"/>
    <col min="11" max="16384" width="9.140625" style="154" customWidth="1"/>
  </cols>
  <sheetData>
    <row r="1" spans="1:10" ht="15.75">
      <c r="A1" s="246" t="s">
        <v>536</v>
      </c>
      <c r="B1" s="246"/>
      <c r="C1" s="246"/>
      <c r="D1" s="246"/>
      <c r="E1" s="246"/>
      <c r="F1" s="246"/>
      <c r="G1" s="247" t="s">
        <v>213</v>
      </c>
      <c r="H1" s="247"/>
      <c r="I1" s="247"/>
      <c r="J1" s="247"/>
    </row>
    <row r="2" spans="1:10" ht="15.75">
      <c r="A2" s="246" t="s">
        <v>537</v>
      </c>
      <c r="B2" s="246"/>
      <c r="C2" s="246"/>
      <c r="D2" s="246"/>
      <c r="E2" s="246"/>
      <c r="F2" s="246"/>
      <c r="G2" s="244" t="s">
        <v>214</v>
      </c>
      <c r="H2" s="244"/>
      <c r="I2" s="244"/>
      <c r="J2" s="244"/>
    </row>
    <row r="3" spans="1:10" ht="16.5">
      <c r="A3" s="119"/>
      <c r="B3" s="119"/>
      <c r="C3" s="119"/>
      <c r="D3" s="119"/>
      <c r="E3" s="119"/>
      <c r="F3" s="119"/>
      <c r="G3" s="244" t="s">
        <v>215</v>
      </c>
      <c r="H3" s="244"/>
      <c r="I3" s="244"/>
      <c r="J3" s="244"/>
    </row>
    <row r="4" spans="1:10" ht="16.5">
      <c r="A4" s="119"/>
      <c r="B4" s="119"/>
      <c r="C4" s="119"/>
      <c r="D4" s="119"/>
      <c r="E4" s="119"/>
      <c r="F4" s="119"/>
      <c r="G4" s="244" t="s">
        <v>216</v>
      </c>
      <c r="H4" s="244"/>
      <c r="I4" s="244"/>
      <c r="J4" s="244"/>
    </row>
    <row r="5" spans="1:10" ht="16.5">
      <c r="A5" s="119"/>
      <c r="B5" s="119"/>
      <c r="C5" s="119"/>
      <c r="D5" s="119"/>
      <c r="E5" s="119"/>
      <c r="F5" s="119"/>
      <c r="G5" s="155"/>
      <c r="H5" s="155"/>
      <c r="I5" s="155"/>
      <c r="J5" s="155"/>
    </row>
    <row r="6" spans="1:10" ht="23.25">
      <c r="A6" s="106"/>
      <c r="B6" s="245" t="s">
        <v>217</v>
      </c>
      <c r="C6" s="245"/>
      <c r="D6" s="245"/>
      <c r="E6" s="245"/>
      <c r="F6" s="245"/>
      <c r="G6" s="245"/>
      <c r="H6" s="245"/>
      <c r="I6" s="245"/>
      <c r="J6" s="106"/>
    </row>
    <row r="7" spans="1:10" ht="23.25">
      <c r="A7" s="117"/>
      <c r="B7" s="245" t="s">
        <v>218</v>
      </c>
      <c r="C7" s="245"/>
      <c r="D7" s="245"/>
      <c r="E7" s="245"/>
      <c r="F7" s="245"/>
      <c r="G7" s="245"/>
      <c r="H7" s="245"/>
      <c r="I7" s="245"/>
      <c r="J7" s="117"/>
    </row>
    <row r="8" spans="1:10" ht="16.5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7.25">
      <c r="A9" s="117" t="s">
        <v>219</v>
      </c>
      <c r="B9" s="117"/>
      <c r="C9" s="117"/>
      <c r="D9" s="117"/>
      <c r="E9" s="156"/>
      <c r="F9" s="156"/>
      <c r="G9" s="156"/>
      <c r="H9" s="156"/>
      <c r="I9" s="156"/>
      <c r="J9" s="156"/>
    </row>
    <row r="10" spans="1:10" ht="16.5">
      <c r="A10" s="106" t="s">
        <v>220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6.5">
      <c r="A11" s="106" t="s">
        <v>221</v>
      </c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0" ht="16.5">
      <c r="A12" s="106" t="s">
        <v>222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6.5">
      <c r="A13" s="107" t="s">
        <v>223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6.5">
      <c r="A14" s="106" t="s">
        <v>224</v>
      </c>
      <c r="B14" s="106"/>
      <c r="C14" s="106"/>
      <c r="D14" s="106"/>
      <c r="E14" s="106"/>
      <c r="F14" s="106"/>
      <c r="G14" s="106"/>
      <c r="H14" s="106"/>
      <c r="I14" s="106"/>
      <c r="J14" s="106"/>
    </row>
    <row r="15" spans="1:10" ht="17.25">
      <c r="A15" s="117" t="s">
        <v>225</v>
      </c>
      <c r="B15" s="117"/>
      <c r="C15" s="117"/>
      <c r="D15" s="117"/>
      <c r="E15" s="117"/>
      <c r="F15" s="106"/>
      <c r="G15" s="106"/>
      <c r="H15" s="106"/>
      <c r="I15" s="106"/>
      <c r="J15" s="106"/>
    </row>
    <row r="16" spans="1:10" ht="16.5">
      <c r="A16" s="106" t="s">
        <v>226</v>
      </c>
      <c r="B16" s="106"/>
      <c r="C16" s="106"/>
      <c r="D16" s="106"/>
      <c r="E16" s="106"/>
      <c r="F16" s="106"/>
      <c r="G16" s="106"/>
      <c r="H16" s="106"/>
      <c r="I16" s="106"/>
      <c r="J16" s="106"/>
    </row>
    <row r="17" spans="1:10" ht="16.5">
      <c r="A17" s="106" t="s">
        <v>227</v>
      </c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7.25">
      <c r="A18" s="117" t="s">
        <v>228</v>
      </c>
      <c r="B18" s="117"/>
      <c r="C18" s="117"/>
      <c r="D18" s="106"/>
      <c r="E18" s="106"/>
      <c r="F18" s="106"/>
      <c r="G18" s="106"/>
      <c r="H18" s="106"/>
      <c r="I18" s="106"/>
      <c r="J18" s="106"/>
    </row>
    <row r="19" spans="1:10" ht="16.5">
      <c r="A19" s="106" t="s">
        <v>229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6.5">
      <c r="A20" s="107" t="s">
        <v>230</v>
      </c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ht="16.5">
      <c r="A21" s="106" t="s">
        <v>231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6.5">
      <c r="A22" s="106" t="s">
        <v>232</v>
      </c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7.25">
      <c r="A23" s="117" t="s">
        <v>233</v>
      </c>
      <c r="B23" s="117"/>
      <c r="C23" s="117"/>
      <c r="D23" s="106"/>
      <c r="E23" s="106"/>
      <c r="F23" s="106"/>
      <c r="G23" s="106"/>
      <c r="H23" s="106"/>
      <c r="I23" s="106"/>
      <c r="J23" s="106"/>
    </row>
    <row r="24" spans="1:10" ht="16.5">
      <c r="A24" s="106" t="s">
        <v>234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ht="16.5">
      <c r="A25" s="107" t="s">
        <v>235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6.5">
      <c r="A26" s="108" t="s">
        <v>236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6.5">
      <c r="A27" s="107" t="s">
        <v>237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6.5">
      <c r="A28" s="106" t="s">
        <v>238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6.5">
      <c r="A29" s="108" t="s">
        <v>239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6.5">
      <c r="A30" s="108" t="s">
        <v>240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6.5">
      <c r="A31" s="108" t="s">
        <v>241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6.5">
      <c r="A32" s="108" t="s">
        <v>242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6.5">
      <c r="A33" s="106" t="s">
        <v>243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6.5">
      <c r="A34" s="106" t="s">
        <v>244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6.5">
      <c r="A35" s="108" t="s">
        <v>245</v>
      </c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6.5">
      <c r="A36" s="109" t="s">
        <v>246</v>
      </c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6.5">
      <c r="A37" s="109" t="s">
        <v>247</v>
      </c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6.5">
      <c r="A38" s="109" t="s">
        <v>248</v>
      </c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6.5">
      <c r="A39" s="109" t="s">
        <v>249</v>
      </c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6.5">
      <c r="A40" s="109" t="s">
        <v>250</v>
      </c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6.5">
      <c r="A41" s="108" t="s">
        <v>251</v>
      </c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16.5">
      <c r="A42" s="109" t="s">
        <v>252</v>
      </c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6.5">
      <c r="A43" s="106" t="s">
        <v>253</v>
      </c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6.5">
      <c r="A44" s="108" t="s">
        <v>254</v>
      </c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6.5">
      <c r="A45" s="108" t="s">
        <v>255</v>
      </c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6.5">
      <c r="A46" s="106" t="s">
        <v>256</v>
      </c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6.5">
      <c r="A47" s="108" t="s">
        <v>257</v>
      </c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6.5">
      <c r="A48" s="108" t="s">
        <v>258</v>
      </c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6.5">
      <c r="A49" s="108" t="s">
        <v>259</v>
      </c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16.5">
      <c r="A50" s="108" t="s">
        <v>260</v>
      </c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6.5">
      <c r="A51" s="106" t="s">
        <v>261</v>
      </c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ht="16.5">
      <c r="A52" s="108" t="s">
        <v>262</v>
      </c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16.5">
      <c r="A53" s="108" t="s">
        <v>263</v>
      </c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6.5">
      <c r="A54" s="106" t="s">
        <v>264</v>
      </c>
      <c r="B54" s="106"/>
      <c r="C54" s="106"/>
      <c r="D54" s="106"/>
      <c r="E54" s="106"/>
      <c r="F54" s="106"/>
      <c r="G54" s="106"/>
      <c r="H54" s="106"/>
      <c r="I54" s="106"/>
      <c r="J54" s="106"/>
    </row>
    <row r="55" spans="1:10" ht="16.5">
      <c r="A55" s="108" t="s">
        <v>265</v>
      </c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10" ht="16.5">
      <c r="A56" s="108" t="s">
        <v>266</v>
      </c>
      <c r="B56" s="106"/>
      <c r="C56" s="106"/>
      <c r="D56" s="106"/>
      <c r="E56" s="106"/>
      <c r="F56" s="106"/>
      <c r="G56" s="106"/>
      <c r="H56" s="106"/>
      <c r="I56" s="106"/>
      <c r="J56" s="106"/>
    </row>
    <row r="57" spans="1:10" ht="16.5">
      <c r="A57" s="108" t="s">
        <v>267</v>
      </c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0" ht="16.5">
      <c r="A58" s="108" t="s">
        <v>268</v>
      </c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ht="16.5">
      <c r="A59" s="106" t="s">
        <v>269</v>
      </c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0" ht="16.5">
      <c r="A60" s="106" t="s">
        <v>270</v>
      </c>
      <c r="B60" s="106"/>
      <c r="C60" s="106"/>
      <c r="D60" s="106"/>
      <c r="E60" s="106"/>
      <c r="F60" s="106"/>
      <c r="G60" s="106"/>
      <c r="H60" s="106"/>
      <c r="I60" s="106"/>
      <c r="J60" s="106"/>
    </row>
    <row r="61" spans="1:10" ht="16.5">
      <c r="A61" s="106" t="s">
        <v>271</v>
      </c>
      <c r="B61" s="106"/>
      <c r="C61" s="106"/>
      <c r="D61" s="106"/>
      <c r="E61" s="106"/>
      <c r="F61" s="106"/>
      <c r="G61" s="106"/>
      <c r="H61" s="106"/>
      <c r="I61" s="106"/>
      <c r="J61" s="106"/>
    </row>
    <row r="62" spans="1:10" ht="16.5">
      <c r="A62" s="108" t="s">
        <v>272</v>
      </c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0" ht="16.5">
      <c r="A63" s="108" t="s">
        <v>273</v>
      </c>
      <c r="B63" s="106"/>
      <c r="C63" s="106"/>
      <c r="D63" s="106"/>
      <c r="E63" s="106"/>
      <c r="F63" s="106"/>
      <c r="G63" s="106"/>
      <c r="H63" s="106"/>
      <c r="I63" s="106"/>
      <c r="J63" s="106"/>
    </row>
    <row r="64" spans="1:10" ht="16.5">
      <c r="A64" s="108" t="s">
        <v>274</v>
      </c>
      <c r="B64" s="106"/>
      <c r="C64" s="106"/>
      <c r="D64" s="106"/>
      <c r="E64" s="106"/>
      <c r="F64" s="106"/>
      <c r="G64" s="106"/>
      <c r="H64" s="106"/>
      <c r="I64" s="106"/>
      <c r="J64" s="106"/>
    </row>
    <row r="65" spans="1:10" ht="16.5">
      <c r="A65" s="108" t="s">
        <v>275</v>
      </c>
      <c r="B65" s="106"/>
      <c r="C65" s="106"/>
      <c r="D65" s="106"/>
      <c r="E65" s="106"/>
      <c r="F65" s="106"/>
      <c r="G65" s="106"/>
      <c r="H65" s="106"/>
      <c r="I65" s="106"/>
      <c r="J65" s="106"/>
    </row>
    <row r="66" spans="1:10" ht="16.5">
      <c r="A66" s="106" t="s">
        <v>276</v>
      </c>
      <c r="B66" s="106"/>
      <c r="C66" s="106"/>
      <c r="D66" s="106"/>
      <c r="E66" s="106"/>
      <c r="F66" s="106"/>
      <c r="G66" s="106"/>
      <c r="H66" s="106"/>
      <c r="I66" s="106"/>
      <c r="J66" s="106"/>
    </row>
    <row r="67" spans="1:10" ht="16.5">
      <c r="A67" s="108" t="s">
        <v>277</v>
      </c>
      <c r="B67" s="106"/>
      <c r="C67" s="106"/>
      <c r="D67" s="106"/>
      <c r="E67" s="106"/>
      <c r="F67" s="106"/>
      <c r="G67" s="106"/>
      <c r="H67" s="106"/>
      <c r="I67" s="106"/>
      <c r="J67" s="106"/>
    </row>
    <row r="68" spans="1:10" ht="16.5">
      <c r="A68" s="108" t="s">
        <v>278</v>
      </c>
      <c r="B68" s="106"/>
      <c r="C68" s="106"/>
      <c r="D68" s="106"/>
      <c r="E68" s="106"/>
      <c r="F68" s="106"/>
      <c r="G68" s="106"/>
      <c r="H68" s="106"/>
      <c r="I68" s="106"/>
      <c r="J68" s="106"/>
    </row>
    <row r="69" spans="1:10" ht="16.5">
      <c r="A69" s="108" t="s">
        <v>279</v>
      </c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10" ht="16.5">
      <c r="A70" s="107" t="s">
        <v>280</v>
      </c>
      <c r="B70" s="107"/>
      <c r="C70" s="107"/>
      <c r="D70" s="107"/>
      <c r="E70" s="107"/>
      <c r="F70" s="107"/>
      <c r="G70" s="107"/>
      <c r="H70" s="107"/>
      <c r="I70" s="107"/>
      <c r="J70" s="107"/>
    </row>
    <row r="71" spans="1:10" ht="16.5">
      <c r="A71" s="108" t="s">
        <v>281</v>
      </c>
      <c r="B71" s="106"/>
      <c r="C71" s="106"/>
      <c r="D71" s="106"/>
      <c r="E71" s="106"/>
      <c r="F71" s="106"/>
      <c r="G71" s="106"/>
      <c r="H71" s="106"/>
      <c r="I71" s="106"/>
      <c r="J71" s="106"/>
    </row>
    <row r="72" spans="1:10" ht="16.5">
      <c r="A72" s="106" t="s">
        <v>282</v>
      </c>
      <c r="B72" s="106"/>
      <c r="C72" s="106"/>
      <c r="D72" s="106"/>
      <c r="E72" s="106"/>
      <c r="F72" s="106"/>
      <c r="G72" s="106"/>
      <c r="H72" s="106"/>
      <c r="I72" s="106"/>
      <c r="J72" s="106"/>
    </row>
    <row r="73" spans="1:10" ht="16.5">
      <c r="A73" s="110" t="s">
        <v>283</v>
      </c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ht="16.5">
      <c r="A74" s="219" t="s">
        <v>284</v>
      </c>
      <c r="B74" s="219"/>
      <c r="C74" s="219"/>
      <c r="D74" s="219"/>
      <c r="E74" s="219"/>
      <c r="F74" s="219"/>
      <c r="G74" s="219"/>
      <c r="H74" s="219"/>
      <c r="I74" s="219"/>
      <c r="J74" s="219"/>
    </row>
    <row r="75" spans="1:10" ht="16.5">
      <c r="A75" s="106" t="s">
        <v>285</v>
      </c>
      <c r="B75" s="106"/>
      <c r="C75" s="106"/>
      <c r="D75" s="106"/>
      <c r="E75" s="106"/>
      <c r="F75" s="106"/>
      <c r="G75" s="106"/>
      <c r="H75" s="106"/>
      <c r="I75" s="106"/>
      <c r="J75" s="106"/>
    </row>
    <row r="76" spans="1:10" ht="16.5">
      <c r="A76" s="106" t="s">
        <v>286</v>
      </c>
      <c r="B76" s="106"/>
      <c r="C76" s="106"/>
      <c r="D76" s="106"/>
      <c r="E76" s="106"/>
      <c r="F76" s="106"/>
      <c r="G76" s="106"/>
      <c r="H76" s="106"/>
      <c r="I76" s="106"/>
      <c r="J76" s="106"/>
    </row>
    <row r="77" spans="1:10" ht="16.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6.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16.5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ht="16.5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16.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6.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6.5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16.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6.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6.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6.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6.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6.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6.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7.25">
      <c r="A91" s="231" t="s">
        <v>287</v>
      </c>
      <c r="B91" s="231"/>
      <c r="C91" s="231"/>
      <c r="D91" s="231"/>
      <c r="E91" s="231"/>
      <c r="F91" s="231"/>
      <c r="G91" s="231"/>
      <c r="H91" s="231"/>
      <c r="I91" s="231"/>
      <c r="J91" s="117"/>
    </row>
    <row r="92" spans="1:10" ht="17.25">
      <c r="A92" s="111"/>
      <c r="B92" s="111"/>
      <c r="C92" s="111"/>
      <c r="D92" s="111"/>
      <c r="E92" s="111"/>
      <c r="F92" s="111"/>
      <c r="G92" s="236" t="s">
        <v>288</v>
      </c>
      <c r="H92" s="236" t="s">
        <v>289</v>
      </c>
      <c r="I92" s="236"/>
      <c r="J92" s="236"/>
    </row>
    <row r="93" spans="1:10" ht="17.25">
      <c r="A93" s="243" t="s">
        <v>290</v>
      </c>
      <c r="B93" s="243"/>
      <c r="C93" s="243"/>
      <c r="D93" s="243"/>
      <c r="E93" s="106"/>
      <c r="F93" s="106"/>
      <c r="G93" s="236" t="s">
        <v>291</v>
      </c>
      <c r="H93" s="236"/>
      <c r="I93" s="236" t="s">
        <v>292</v>
      </c>
      <c r="J93" s="236"/>
    </row>
    <row r="94" spans="1:10" ht="16.5">
      <c r="A94" s="108" t="s">
        <v>293</v>
      </c>
      <c r="B94" s="106"/>
      <c r="C94" s="106"/>
      <c r="D94" s="106"/>
      <c r="E94" s="106"/>
      <c r="F94" s="112"/>
      <c r="G94" s="234">
        <v>14403967</v>
      </c>
      <c r="H94" s="234"/>
      <c r="I94" s="234">
        <v>79285562</v>
      </c>
      <c r="J94" s="234"/>
    </row>
    <row r="95" spans="1:10" ht="16.5">
      <c r="A95" s="122" t="s">
        <v>294</v>
      </c>
      <c r="B95" s="122"/>
      <c r="C95" s="106"/>
      <c r="D95" s="106"/>
      <c r="E95" s="106"/>
      <c r="F95" s="112"/>
      <c r="G95" s="234">
        <v>3361767541</v>
      </c>
      <c r="H95" s="234"/>
      <c r="I95" s="234">
        <v>3717158793</v>
      </c>
      <c r="J95" s="234"/>
    </row>
    <row r="96" spans="1:10" ht="16.5">
      <c r="A96" s="122" t="s">
        <v>295</v>
      </c>
      <c r="B96" s="122"/>
      <c r="C96" s="106"/>
      <c r="D96" s="106"/>
      <c r="E96" s="106"/>
      <c r="F96" s="112"/>
      <c r="G96" s="234"/>
      <c r="H96" s="234"/>
      <c r="I96" s="234"/>
      <c r="J96" s="234"/>
    </row>
    <row r="97" spans="1:10" ht="15" customHeight="1">
      <c r="A97" s="232" t="s">
        <v>296</v>
      </c>
      <c r="B97" s="232"/>
      <c r="C97" s="232"/>
      <c r="D97" s="106"/>
      <c r="E97" s="106"/>
      <c r="F97" s="112"/>
      <c r="G97" s="237">
        <f>SUM(G94:G96)</f>
        <v>3376171508</v>
      </c>
      <c r="H97" s="232"/>
      <c r="I97" s="237">
        <f>SUM(I94:I96)</f>
        <v>3796444355</v>
      </c>
      <c r="J97" s="232"/>
    </row>
    <row r="98" spans="1:10" ht="17.25">
      <c r="A98" s="243" t="s">
        <v>297</v>
      </c>
      <c r="B98" s="243"/>
      <c r="C98" s="243"/>
      <c r="D98" s="243"/>
      <c r="E98" s="243"/>
      <c r="F98" s="243"/>
      <c r="G98" s="236" t="s">
        <v>291</v>
      </c>
      <c r="H98" s="236"/>
      <c r="I98" s="236" t="s">
        <v>292</v>
      </c>
      <c r="J98" s="236"/>
    </row>
    <row r="99" spans="1:10" ht="16.5">
      <c r="A99" s="226" t="s">
        <v>298</v>
      </c>
      <c r="B99" s="226"/>
      <c r="C99" s="226"/>
      <c r="D99" s="226"/>
      <c r="E99" s="226"/>
      <c r="F99" s="112"/>
      <c r="G99" s="234"/>
      <c r="H99" s="234"/>
      <c r="I99" s="234"/>
      <c r="J99" s="234"/>
    </row>
    <row r="100" spans="1:10" ht="16.5">
      <c r="A100" s="226" t="s">
        <v>299</v>
      </c>
      <c r="B100" s="226"/>
      <c r="C100" s="226"/>
      <c r="D100" s="226"/>
      <c r="E100" s="226"/>
      <c r="F100" s="112"/>
      <c r="G100" s="234"/>
      <c r="H100" s="234"/>
      <c r="I100" s="234"/>
      <c r="J100" s="234"/>
    </row>
    <row r="101" spans="1:10" ht="16.5">
      <c r="A101" s="226" t="s">
        <v>300</v>
      </c>
      <c r="B101" s="226"/>
      <c r="C101" s="226"/>
      <c r="D101" s="226"/>
      <c r="E101" s="226"/>
      <c r="F101" s="112"/>
      <c r="G101" s="234"/>
      <c r="H101" s="234"/>
      <c r="I101" s="234"/>
      <c r="J101" s="234"/>
    </row>
    <row r="102" spans="1:10" ht="17.25">
      <c r="A102" s="232" t="s">
        <v>296</v>
      </c>
      <c r="B102" s="232"/>
      <c r="C102" s="232"/>
      <c r="D102" s="114"/>
      <c r="E102" s="114"/>
      <c r="F102" s="112"/>
      <c r="G102" s="234"/>
      <c r="H102" s="234"/>
      <c r="I102" s="234"/>
      <c r="J102" s="234"/>
    </row>
    <row r="103" spans="1:10" ht="17.25">
      <c r="A103" s="115" t="s">
        <v>301</v>
      </c>
      <c r="B103" s="106"/>
      <c r="C103" s="106"/>
      <c r="D103" s="106"/>
      <c r="E103" s="106"/>
      <c r="F103" s="106"/>
      <c r="G103" s="236" t="s">
        <v>291</v>
      </c>
      <c r="H103" s="236"/>
      <c r="I103" s="236" t="s">
        <v>292</v>
      </c>
      <c r="J103" s="236"/>
    </row>
    <row r="104" spans="1:10" ht="16.5">
      <c r="A104" s="226" t="s">
        <v>302</v>
      </c>
      <c r="B104" s="226"/>
      <c r="C104" s="226"/>
      <c r="D104" s="116"/>
      <c r="E104" s="106"/>
      <c r="F104" s="112"/>
      <c r="G104" s="234">
        <v>127884649</v>
      </c>
      <c r="H104" s="234"/>
      <c r="I104" s="234">
        <v>127884649</v>
      </c>
      <c r="J104" s="234"/>
    </row>
    <row r="105" spans="1:10" ht="16.5">
      <c r="A105" s="108" t="s">
        <v>303</v>
      </c>
      <c r="B105" s="106"/>
      <c r="C105" s="106"/>
      <c r="D105" s="106"/>
      <c r="E105" s="106"/>
      <c r="F105" s="106"/>
      <c r="G105" s="234">
        <v>8815677</v>
      </c>
      <c r="H105" s="234"/>
      <c r="I105" s="234">
        <v>2319939</v>
      </c>
      <c r="J105" s="234"/>
    </row>
    <row r="106" spans="1:10" ht="16.5">
      <c r="A106" s="108" t="s">
        <v>304</v>
      </c>
      <c r="B106" s="106"/>
      <c r="C106" s="106"/>
      <c r="D106" s="106"/>
      <c r="E106" s="106"/>
      <c r="F106" s="106"/>
      <c r="G106" s="234">
        <v>3164700000</v>
      </c>
      <c r="H106" s="234"/>
      <c r="I106" s="234">
        <v>3164700000</v>
      </c>
      <c r="J106" s="234"/>
    </row>
    <row r="107" spans="1:10" ht="16.5">
      <c r="A107" s="108" t="s">
        <v>305</v>
      </c>
      <c r="B107" s="106"/>
      <c r="C107" s="106"/>
      <c r="D107" s="106"/>
      <c r="E107" s="106"/>
      <c r="F107" s="106"/>
      <c r="G107" s="234">
        <v>1322548450</v>
      </c>
      <c r="H107" s="234"/>
      <c r="I107" s="234">
        <v>2204144566</v>
      </c>
      <c r="J107" s="234"/>
    </row>
    <row r="108" spans="1:10" ht="15" customHeight="1">
      <c r="A108" s="232" t="s">
        <v>296</v>
      </c>
      <c r="B108" s="232"/>
      <c r="C108" s="232"/>
      <c r="D108" s="232"/>
      <c r="E108" s="232"/>
      <c r="F108" s="232"/>
      <c r="G108" s="235">
        <f>SUM(G104:H107)</f>
        <v>4623948776</v>
      </c>
      <c r="H108" s="235"/>
      <c r="I108" s="235">
        <f>SUM(I104:J107)</f>
        <v>5499049154</v>
      </c>
      <c r="J108" s="235"/>
    </row>
    <row r="109" spans="1:10" ht="17.25">
      <c r="A109" s="113" t="s">
        <v>306</v>
      </c>
      <c r="B109" s="113"/>
      <c r="C109" s="116"/>
      <c r="D109" s="116"/>
      <c r="E109" s="106"/>
      <c r="F109" s="106"/>
      <c r="G109" s="236" t="s">
        <v>291</v>
      </c>
      <c r="H109" s="236"/>
      <c r="I109" s="236" t="s">
        <v>292</v>
      </c>
      <c r="J109" s="236"/>
    </row>
    <row r="110" spans="1:10" ht="16.5">
      <c r="A110" s="226" t="s">
        <v>307</v>
      </c>
      <c r="B110" s="226"/>
      <c r="C110" s="226"/>
      <c r="D110" s="116"/>
      <c r="E110" s="106"/>
      <c r="F110" s="106"/>
      <c r="G110" s="234"/>
      <c r="H110" s="234"/>
      <c r="I110" s="234"/>
      <c r="J110" s="234"/>
    </row>
    <row r="111" spans="1:10" ht="16.5">
      <c r="A111" s="226" t="s">
        <v>308</v>
      </c>
      <c r="B111" s="226"/>
      <c r="C111" s="226"/>
      <c r="D111" s="116"/>
      <c r="E111" s="106"/>
      <c r="F111" s="106"/>
      <c r="G111" s="234">
        <v>2607314856</v>
      </c>
      <c r="H111" s="234"/>
      <c r="I111" s="234">
        <v>2929818566</v>
      </c>
      <c r="J111" s="234"/>
    </row>
    <row r="112" spans="1:10" ht="16.5">
      <c r="A112" s="226" t="s">
        <v>309</v>
      </c>
      <c r="B112" s="226"/>
      <c r="C112" s="226"/>
      <c r="D112" s="116"/>
      <c r="E112" s="106"/>
      <c r="F112" s="106"/>
      <c r="G112" s="234">
        <v>9300000</v>
      </c>
      <c r="H112" s="234"/>
      <c r="I112" s="234"/>
      <c r="J112" s="234"/>
    </row>
    <row r="113" spans="1:10" ht="16.5">
      <c r="A113" s="226" t="s">
        <v>310</v>
      </c>
      <c r="B113" s="226"/>
      <c r="C113" s="226"/>
      <c r="D113" s="116"/>
      <c r="E113" s="106"/>
      <c r="F113" s="106"/>
      <c r="G113" s="234">
        <v>18107004388</v>
      </c>
      <c r="H113" s="234"/>
      <c r="I113" s="234">
        <v>16802816041</v>
      </c>
      <c r="J113" s="234"/>
    </row>
    <row r="114" spans="1:10" ht="16.5">
      <c r="A114" s="226" t="s">
        <v>311</v>
      </c>
      <c r="B114" s="226"/>
      <c r="C114" s="226"/>
      <c r="D114" s="116"/>
      <c r="E114" s="106"/>
      <c r="F114" s="106"/>
      <c r="G114" s="234">
        <v>5744495</v>
      </c>
      <c r="H114" s="234"/>
      <c r="I114" s="234">
        <v>5744495</v>
      </c>
      <c r="J114" s="234"/>
    </row>
    <row r="115" spans="1:10" ht="16.5">
      <c r="A115" s="226" t="s">
        <v>312</v>
      </c>
      <c r="B115" s="226"/>
      <c r="C115" s="226"/>
      <c r="D115" s="116"/>
      <c r="E115" s="106"/>
      <c r="F115" s="106"/>
      <c r="G115" s="234">
        <v>13652516314</v>
      </c>
      <c r="H115" s="234"/>
      <c r="I115" s="234">
        <v>4566576564</v>
      </c>
      <c r="J115" s="234"/>
    </row>
    <row r="116" spans="1:10" ht="16.5">
      <c r="A116" s="226" t="s">
        <v>313</v>
      </c>
      <c r="B116" s="226"/>
      <c r="C116" s="226"/>
      <c r="D116" s="116"/>
      <c r="E116" s="106"/>
      <c r="F116" s="106"/>
      <c r="G116" s="234"/>
      <c r="H116" s="234"/>
      <c r="I116" s="234"/>
      <c r="J116" s="234"/>
    </row>
    <row r="117" spans="1:10" ht="15.75" customHeight="1">
      <c r="A117" s="106"/>
      <c r="B117" s="232" t="s">
        <v>314</v>
      </c>
      <c r="C117" s="232"/>
      <c r="D117" s="232"/>
      <c r="E117" s="232"/>
      <c r="F117" s="232"/>
      <c r="G117" s="237">
        <f>SUM(G110:G115)+G116</f>
        <v>34381880053</v>
      </c>
      <c r="H117" s="232"/>
      <c r="I117" s="237">
        <f>SUM(I110:I115)+I116</f>
        <v>24304955666</v>
      </c>
      <c r="J117" s="232"/>
    </row>
    <row r="118" spans="1:10" ht="17.25">
      <c r="A118" s="117" t="s">
        <v>315</v>
      </c>
      <c r="B118" s="106"/>
      <c r="C118" s="106"/>
      <c r="D118" s="106"/>
      <c r="E118" s="106"/>
      <c r="F118" s="106"/>
      <c r="G118" s="236" t="s">
        <v>291</v>
      </c>
      <c r="H118" s="236"/>
      <c r="I118" s="236" t="s">
        <v>292</v>
      </c>
      <c r="J118" s="236"/>
    </row>
    <row r="119" spans="1:10" ht="16.5">
      <c r="A119" s="226" t="s">
        <v>316</v>
      </c>
      <c r="B119" s="226"/>
      <c r="C119" s="226"/>
      <c r="D119" s="226"/>
      <c r="E119" s="226"/>
      <c r="F119" s="106"/>
      <c r="G119" s="234"/>
      <c r="H119" s="234"/>
      <c r="I119" s="236"/>
      <c r="J119" s="236"/>
    </row>
    <row r="120" spans="1:10" ht="16.5">
      <c r="A120" s="226" t="s">
        <v>317</v>
      </c>
      <c r="B120" s="226"/>
      <c r="C120" s="226"/>
      <c r="D120" s="226"/>
      <c r="E120" s="226"/>
      <c r="F120" s="106"/>
      <c r="G120" s="234">
        <v>354556157</v>
      </c>
      <c r="H120" s="234"/>
      <c r="I120" s="234"/>
      <c r="J120" s="234"/>
    </row>
    <row r="121" spans="1:10" ht="16.5">
      <c r="A121" s="116" t="s">
        <v>423</v>
      </c>
      <c r="B121" s="114"/>
      <c r="C121" s="114"/>
      <c r="D121" s="114"/>
      <c r="E121" s="114"/>
      <c r="F121" s="106"/>
      <c r="G121" s="123"/>
      <c r="H121" s="123"/>
      <c r="I121" s="123"/>
      <c r="J121" s="123"/>
    </row>
    <row r="122" spans="1:10" ht="16.5">
      <c r="A122" s="114"/>
      <c r="B122" s="114" t="s">
        <v>534</v>
      </c>
      <c r="C122" s="114"/>
      <c r="D122" s="114"/>
      <c r="E122" s="114"/>
      <c r="F122" s="106"/>
      <c r="G122" s="234">
        <v>326789509</v>
      </c>
      <c r="H122" s="234"/>
      <c r="I122" s="123"/>
      <c r="J122" s="123"/>
    </row>
    <row r="123" spans="1:10" ht="16.5">
      <c r="A123" s="114"/>
      <c r="B123" s="114" t="s">
        <v>535</v>
      </c>
      <c r="C123" s="114"/>
      <c r="D123" s="114"/>
      <c r="E123" s="114"/>
      <c r="F123" s="106"/>
      <c r="G123" s="234">
        <v>27766648</v>
      </c>
      <c r="H123" s="234"/>
      <c r="I123" s="123"/>
      <c r="J123" s="123"/>
    </row>
    <row r="124" spans="1:10" ht="16.5">
      <c r="A124" s="108" t="s">
        <v>318</v>
      </c>
      <c r="B124" s="106"/>
      <c r="C124" s="108"/>
      <c r="D124" s="106"/>
      <c r="E124" s="106"/>
      <c r="F124" s="106"/>
      <c r="G124" s="241"/>
      <c r="H124" s="236"/>
      <c r="I124" s="241"/>
      <c r="J124" s="236"/>
    </row>
    <row r="125" spans="1:10" ht="15.75" customHeight="1">
      <c r="A125" s="232" t="s">
        <v>296</v>
      </c>
      <c r="B125" s="232"/>
      <c r="C125" s="232"/>
      <c r="D125" s="232"/>
      <c r="E125" s="232"/>
      <c r="F125" s="232"/>
      <c r="G125" s="237">
        <f>SUM(G121:G124)</f>
        <v>354556157</v>
      </c>
      <c r="H125" s="232"/>
      <c r="I125" s="237">
        <f>SUM(I119:I124)</f>
        <v>0</v>
      </c>
      <c r="J125" s="232"/>
    </row>
    <row r="126" spans="1:10" ht="17.25">
      <c r="A126" s="243" t="s">
        <v>319</v>
      </c>
      <c r="B126" s="243"/>
      <c r="C126" s="243"/>
      <c r="D126" s="243"/>
      <c r="E126" s="243"/>
      <c r="F126" s="106"/>
      <c r="G126" s="236" t="s">
        <v>291</v>
      </c>
      <c r="H126" s="236"/>
      <c r="I126" s="236" t="s">
        <v>292</v>
      </c>
      <c r="J126" s="236"/>
    </row>
    <row r="127" spans="1:10" ht="16.5">
      <c r="A127" s="226" t="s">
        <v>320</v>
      </c>
      <c r="B127" s="226"/>
      <c r="C127" s="226"/>
      <c r="D127" s="226"/>
      <c r="E127" s="106"/>
      <c r="F127" s="106"/>
      <c r="G127" s="236"/>
      <c r="H127" s="236"/>
      <c r="I127" s="236"/>
      <c r="J127" s="236"/>
    </row>
    <row r="128" spans="1:10" ht="16.5">
      <c r="A128" s="108" t="s">
        <v>321</v>
      </c>
      <c r="B128" s="106"/>
      <c r="C128" s="108"/>
      <c r="D128" s="106"/>
      <c r="E128" s="106"/>
      <c r="F128" s="106"/>
      <c r="G128" s="236"/>
      <c r="H128" s="236"/>
      <c r="I128" s="236"/>
      <c r="J128" s="236"/>
    </row>
    <row r="129" spans="1:10" ht="17.25">
      <c r="A129" s="232" t="s">
        <v>296</v>
      </c>
      <c r="B129" s="232"/>
      <c r="C129" s="232"/>
      <c r="D129" s="232"/>
      <c r="E129" s="232"/>
      <c r="F129" s="232"/>
      <c r="G129" s="236"/>
      <c r="H129" s="236"/>
      <c r="I129" s="236"/>
      <c r="J129" s="236"/>
    </row>
    <row r="130" spans="1:10" ht="17.25">
      <c r="A130" s="243" t="s">
        <v>322</v>
      </c>
      <c r="B130" s="243"/>
      <c r="C130" s="243"/>
      <c r="D130" s="243"/>
      <c r="E130" s="243"/>
      <c r="F130" s="243"/>
      <c r="G130" s="236" t="s">
        <v>291</v>
      </c>
      <c r="H130" s="236"/>
      <c r="I130" s="236" t="s">
        <v>292</v>
      </c>
      <c r="J130" s="236"/>
    </row>
    <row r="131" spans="1:10" ht="16.5">
      <c r="A131" s="226" t="s">
        <v>323</v>
      </c>
      <c r="B131" s="226"/>
      <c r="C131" s="226"/>
      <c r="D131" s="226"/>
      <c r="E131" s="226"/>
      <c r="F131" s="106"/>
      <c r="G131" s="234">
        <v>9000000</v>
      </c>
      <c r="H131" s="234"/>
      <c r="I131" s="234">
        <v>9000000</v>
      </c>
      <c r="J131" s="234"/>
    </row>
    <row r="132" spans="1:10" ht="16.5">
      <c r="A132" s="226" t="s">
        <v>324</v>
      </c>
      <c r="B132" s="226"/>
      <c r="C132" s="226"/>
      <c r="D132" s="226"/>
      <c r="E132" s="226"/>
      <c r="F132" s="106"/>
      <c r="G132" s="236"/>
      <c r="H132" s="236"/>
      <c r="I132" s="236"/>
      <c r="J132" s="236"/>
    </row>
    <row r="133" spans="1:10" ht="16.5">
      <c r="A133" s="226" t="s">
        <v>325</v>
      </c>
      <c r="B133" s="226"/>
      <c r="C133" s="226"/>
      <c r="D133" s="226"/>
      <c r="E133" s="226"/>
      <c r="F133" s="106"/>
      <c r="G133" s="236"/>
      <c r="H133" s="236"/>
      <c r="I133" s="236"/>
      <c r="J133" s="236"/>
    </row>
    <row r="134" spans="1:10" ht="16.5">
      <c r="A134" s="226" t="s">
        <v>326</v>
      </c>
      <c r="B134" s="226"/>
      <c r="C134" s="226"/>
      <c r="D134" s="226"/>
      <c r="E134" s="226"/>
      <c r="F134" s="106"/>
      <c r="G134" s="236"/>
      <c r="H134" s="236"/>
      <c r="I134" s="236"/>
      <c r="J134" s="236"/>
    </row>
    <row r="135" spans="1:10" ht="17.25">
      <c r="A135" s="232" t="s">
        <v>296</v>
      </c>
      <c r="B135" s="232"/>
      <c r="C135" s="232"/>
      <c r="D135" s="232"/>
      <c r="E135" s="232"/>
      <c r="F135" s="232"/>
      <c r="G135" s="237">
        <f>SUM(G131:H134)</f>
        <v>9000000</v>
      </c>
      <c r="H135" s="232"/>
      <c r="I135" s="237">
        <f>SUM(I131:J134)</f>
        <v>9000000</v>
      </c>
      <c r="J135" s="232"/>
    </row>
    <row r="136" spans="1:10" ht="17.25">
      <c r="A136" s="117" t="s">
        <v>327</v>
      </c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82.5">
      <c r="A137" s="250" t="s">
        <v>328</v>
      </c>
      <c r="B137" s="251"/>
      <c r="C137" s="252"/>
      <c r="D137" s="158" t="s">
        <v>329</v>
      </c>
      <c r="E137" s="158" t="s">
        <v>330</v>
      </c>
      <c r="F137" s="158" t="s">
        <v>331</v>
      </c>
      <c r="G137" s="158" t="s">
        <v>332</v>
      </c>
      <c r="H137" s="158" t="s">
        <v>333</v>
      </c>
      <c r="I137" s="248" t="s">
        <v>334</v>
      </c>
      <c r="J137" s="249"/>
    </row>
    <row r="138" spans="1:10" ht="17.25">
      <c r="A138" s="253" t="s">
        <v>335</v>
      </c>
      <c r="B138" s="253"/>
      <c r="C138" s="253"/>
      <c r="D138" s="159"/>
      <c r="E138" s="159"/>
      <c r="F138" s="159"/>
      <c r="G138" s="159"/>
      <c r="H138" s="159"/>
      <c r="I138" s="160"/>
      <c r="J138" s="161"/>
    </row>
    <row r="139" spans="1:10" ht="16.5">
      <c r="A139" s="218" t="s">
        <v>336</v>
      </c>
      <c r="B139" s="218"/>
      <c r="C139" s="218"/>
      <c r="D139" s="162"/>
      <c r="E139" s="162">
        <v>0</v>
      </c>
      <c r="F139" s="162"/>
      <c r="G139" s="162"/>
      <c r="H139" s="162"/>
      <c r="I139" s="163"/>
      <c r="J139" s="164"/>
    </row>
    <row r="140" spans="1:10" ht="16.5">
      <c r="A140" s="229" t="s">
        <v>337</v>
      </c>
      <c r="B140" s="229"/>
      <c r="C140" s="229"/>
      <c r="D140" s="162"/>
      <c r="E140" s="162"/>
      <c r="F140" s="162"/>
      <c r="G140" s="162"/>
      <c r="H140" s="162"/>
      <c r="I140" s="163"/>
      <c r="J140" s="164"/>
    </row>
    <row r="141" spans="1:10" ht="16.5">
      <c r="A141" s="229" t="s">
        <v>338</v>
      </c>
      <c r="B141" s="229"/>
      <c r="C141" s="229"/>
      <c r="D141" s="162"/>
      <c r="E141" s="162"/>
      <c r="F141" s="162"/>
      <c r="G141" s="162"/>
      <c r="H141" s="162"/>
      <c r="I141" s="163"/>
      <c r="J141" s="164"/>
    </row>
    <row r="142" spans="1:10" ht="16.5">
      <c r="A142" s="229" t="s">
        <v>339</v>
      </c>
      <c r="B142" s="229"/>
      <c r="C142" s="229"/>
      <c r="D142" s="162"/>
      <c r="E142" s="162"/>
      <c r="F142" s="162"/>
      <c r="G142" s="162"/>
      <c r="H142" s="162"/>
      <c r="I142" s="163"/>
      <c r="J142" s="164"/>
    </row>
    <row r="143" spans="1:10" ht="16.5">
      <c r="A143" s="229" t="s">
        <v>340</v>
      </c>
      <c r="B143" s="229"/>
      <c r="C143" s="229"/>
      <c r="D143" s="162"/>
      <c r="E143" s="162"/>
      <c r="F143" s="162"/>
      <c r="G143" s="162"/>
      <c r="H143" s="162"/>
      <c r="I143" s="163"/>
      <c r="J143" s="164"/>
    </row>
    <row r="144" spans="1:10" ht="16.5">
      <c r="A144" s="229" t="s">
        <v>341</v>
      </c>
      <c r="B144" s="229"/>
      <c r="C144" s="229"/>
      <c r="D144" s="162"/>
      <c r="E144" s="162"/>
      <c r="F144" s="162"/>
      <c r="G144" s="162"/>
      <c r="H144" s="162"/>
      <c r="I144" s="163"/>
      <c r="J144" s="164"/>
    </row>
    <row r="145" spans="1:10" ht="16.5">
      <c r="A145" s="229" t="s">
        <v>342</v>
      </c>
      <c r="B145" s="229"/>
      <c r="C145" s="229"/>
      <c r="D145" s="165"/>
      <c r="E145" s="165"/>
      <c r="F145" s="165"/>
      <c r="G145" s="165"/>
      <c r="H145" s="165"/>
      <c r="I145" s="166"/>
      <c r="J145" s="164"/>
    </row>
    <row r="146" spans="1:10" ht="16.5">
      <c r="A146" s="218" t="s">
        <v>343</v>
      </c>
      <c r="B146" s="218"/>
      <c r="C146" s="218"/>
      <c r="D146" s="165"/>
      <c r="E146" s="165">
        <f>E140</f>
        <v>0</v>
      </c>
      <c r="F146" s="165"/>
      <c r="G146" s="165"/>
      <c r="H146" s="165"/>
      <c r="I146" s="166"/>
      <c r="J146" s="164"/>
    </row>
    <row r="147" spans="1:10" ht="17.25">
      <c r="A147" s="228" t="s">
        <v>344</v>
      </c>
      <c r="B147" s="228"/>
      <c r="C147" s="228"/>
      <c r="D147" s="165"/>
      <c r="E147" s="165"/>
      <c r="F147" s="165"/>
      <c r="G147" s="165"/>
      <c r="H147" s="165"/>
      <c r="I147" s="166"/>
      <c r="J147" s="164"/>
    </row>
    <row r="148" spans="1:10" ht="16.5">
      <c r="A148" s="218" t="s">
        <v>336</v>
      </c>
      <c r="B148" s="218"/>
      <c r="C148" s="218"/>
      <c r="D148" s="165"/>
      <c r="E148" s="165">
        <v>0</v>
      </c>
      <c r="F148" s="165"/>
      <c r="G148" s="165"/>
      <c r="H148" s="165"/>
      <c r="I148" s="166"/>
      <c r="J148" s="164"/>
    </row>
    <row r="149" spans="1:10" ht="16.5">
      <c r="A149" s="229" t="s">
        <v>345</v>
      </c>
      <c r="B149" s="229"/>
      <c r="C149" s="229"/>
      <c r="D149" s="165"/>
      <c r="E149" s="165"/>
      <c r="F149" s="165"/>
      <c r="G149" s="165"/>
      <c r="H149" s="165"/>
      <c r="I149" s="166"/>
      <c r="J149" s="164"/>
    </row>
    <row r="150" spans="1:10" ht="16.5">
      <c r="A150" s="229" t="s">
        <v>339</v>
      </c>
      <c r="B150" s="229"/>
      <c r="C150" s="229"/>
      <c r="D150" s="165"/>
      <c r="E150" s="165"/>
      <c r="F150" s="165"/>
      <c r="G150" s="165"/>
      <c r="H150" s="165"/>
      <c r="I150" s="166"/>
      <c r="J150" s="164"/>
    </row>
    <row r="151" spans="1:10" ht="16.5">
      <c r="A151" s="229" t="s">
        <v>340</v>
      </c>
      <c r="B151" s="229"/>
      <c r="C151" s="229"/>
      <c r="D151" s="165"/>
      <c r="E151" s="165"/>
      <c r="F151" s="165"/>
      <c r="G151" s="165"/>
      <c r="H151" s="165"/>
      <c r="I151" s="166"/>
      <c r="J151" s="164"/>
    </row>
    <row r="152" spans="1:10" ht="16.5">
      <c r="A152" s="229" t="s">
        <v>341</v>
      </c>
      <c r="B152" s="229"/>
      <c r="C152" s="229"/>
      <c r="D152" s="165"/>
      <c r="E152" s="165"/>
      <c r="F152" s="165"/>
      <c r="G152" s="165"/>
      <c r="H152" s="165"/>
      <c r="I152" s="166"/>
      <c r="J152" s="164"/>
    </row>
    <row r="153" spans="1:10" ht="16.5">
      <c r="A153" s="229" t="s">
        <v>342</v>
      </c>
      <c r="B153" s="229"/>
      <c r="C153" s="229"/>
      <c r="D153" s="165"/>
      <c r="E153" s="165"/>
      <c r="F153" s="165"/>
      <c r="G153" s="165"/>
      <c r="H153" s="165"/>
      <c r="I153" s="166"/>
      <c r="J153" s="164"/>
    </row>
    <row r="154" spans="1:10" ht="16.5">
      <c r="A154" s="218" t="s">
        <v>343</v>
      </c>
      <c r="B154" s="218"/>
      <c r="C154" s="218"/>
      <c r="D154" s="165"/>
      <c r="E154" s="165">
        <f>E146+E149</f>
        <v>0</v>
      </c>
      <c r="F154" s="165"/>
      <c r="G154" s="165"/>
      <c r="H154" s="165"/>
      <c r="I154" s="166"/>
      <c r="J154" s="164"/>
    </row>
    <row r="155" spans="1:10" ht="17.25">
      <c r="A155" s="228" t="s">
        <v>346</v>
      </c>
      <c r="B155" s="228"/>
      <c r="C155" s="228"/>
      <c r="D155" s="165"/>
      <c r="E155" s="165"/>
      <c r="F155" s="165"/>
      <c r="G155" s="165"/>
      <c r="H155" s="165"/>
      <c r="I155" s="166"/>
      <c r="J155" s="164"/>
    </row>
    <row r="156" spans="1:10" ht="16.5">
      <c r="A156" s="229" t="s">
        <v>347</v>
      </c>
      <c r="B156" s="229"/>
      <c r="C156" s="229"/>
      <c r="D156" s="167"/>
      <c r="E156" s="167"/>
      <c r="F156" s="167"/>
      <c r="G156" s="167"/>
      <c r="H156" s="167"/>
      <c r="I156" s="168"/>
      <c r="J156" s="164"/>
    </row>
    <row r="157" spans="1:10" ht="16.5">
      <c r="A157" s="230" t="s">
        <v>348</v>
      </c>
      <c r="B157" s="230"/>
      <c r="C157" s="230"/>
      <c r="D157" s="169"/>
      <c r="E157" s="169"/>
      <c r="F157" s="169"/>
      <c r="G157" s="169"/>
      <c r="H157" s="169"/>
      <c r="I157" s="168"/>
      <c r="J157" s="164"/>
    </row>
    <row r="158" spans="1:10" ht="9.75" customHeight="1">
      <c r="A158" s="170"/>
      <c r="B158" s="170"/>
      <c r="C158" s="170"/>
      <c r="D158" s="171"/>
      <c r="E158" s="171"/>
      <c r="F158" s="171"/>
      <c r="G158" s="171"/>
      <c r="H158" s="171"/>
      <c r="I158" s="171"/>
      <c r="J158" s="106"/>
    </row>
    <row r="159" spans="1:10" ht="15.75">
      <c r="A159" s="172" t="s">
        <v>349</v>
      </c>
      <c r="B159" s="118"/>
      <c r="C159" s="118"/>
      <c r="D159" s="118"/>
      <c r="E159" s="118"/>
      <c r="F159" s="118"/>
      <c r="G159" s="118"/>
      <c r="H159" s="118"/>
      <c r="I159" s="118"/>
      <c r="J159" s="118"/>
    </row>
    <row r="160" spans="1:10" ht="15.75">
      <c r="A160" s="172" t="s">
        <v>350</v>
      </c>
      <c r="B160" s="118"/>
      <c r="C160" s="118"/>
      <c r="D160" s="118"/>
      <c r="E160" s="118"/>
      <c r="F160" s="118"/>
      <c r="G160" s="118"/>
      <c r="H160" s="118"/>
      <c r="I160" s="118"/>
      <c r="J160" s="118"/>
    </row>
    <row r="161" spans="1:10" ht="15.75">
      <c r="A161" s="172" t="s">
        <v>351</v>
      </c>
      <c r="B161" s="118"/>
      <c r="C161" s="118"/>
      <c r="D161" s="118"/>
      <c r="E161" s="118"/>
      <c r="F161" s="118"/>
      <c r="G161" s="118"/>
      <c r="H161" s="118"/>
      <c r="I161" s="118"/>
      <c r="J161" s="118"/>
    </row>
    <row r="162" spans="1:10" ht="15.75">
      <c r="A162" s="172" t="s">
        <v>352</v>
      </c>
      <c r="B162" s="118"/>
      <c r="C162" s="118"/>
      <c r="D162" s="118"/>
      <c r="E162" s="118"/>
      <c r="F162" s="118"/>
      <c r="G162" s="118"/>
      <c r="H162" s="118"/>
      <c r="I162" s="118"/>
      <c r="J162" s="118"/>
    </row>
    <row r="163" spans="1:10" ht="15.75">
      <c r="A163" s="172" t="s">
        <v>353</v>
      </c>
      <c r="B163" s="118"/>
      <c r="C163" s="118"/>
      <c r="D163" s="118"/>
      <c r="E163" s="118"/>
      <c r="F163" s="118"/>
      <c r="G163" s="118"/>
      <c r="H163" s="118"/>
      <c r="I163" s="118"/>
      <c r="J163" s="118"/>
    </row>
    <row r="164" spans="1:10" ht="10.5" customHeight="1">
      <c r="A164" s="172"/>
      <c r="B164" s="118"/>
      <c r="C164" s="118"/>
      <c r="D164" s="118"/>
      <c r="E164" s="118"/>
      <c r="F164" s="118"/>
      <c r="G164" s="118"/>
      <c r="H164" s="118"/>
      <c r="I164" s="118"/>
      <c r="J164" s="118"/>
    </row>
    <row r="165" spans="1:10" ht="10.5" customHeight="1">
      <c r="A165" s="172"/>
      <c r="B165" s="118"/>
      <c r="C165" s="118"/>
      <c r="D165" s="118"/>
      <c r="E165" s="118"/>
      <c r="F165" s="118"/>
      <c r="G165" s="118"/>
      <c r="H165" s="118"/>
      <c r="I165" s="118"/>
      <c r="J165" s="118"/>
    </row>
    <row r="166" spans="1:10" ht="10.5" customHeight="1">
      <c r="A166" s="172"/>
      <c r="B166" s="118"/>
      <c r="C166" s="118"/>
      <c r="D166" s="118"/>
      <c r="E166" s="118"/>
      <c r="F166" s="118"/>
      <c r="G166" s="118"/>
      <c r="H166" s="118"/>
      <c r="I166" s="118"/>
      <c r="J166" s="118"/>
    </row>
    <row r="167" spans="1:10" ht="10.5" customHeight="1">
      <c r="A167" s="172"/>
      <c r="B167" s="118"/>
      <c r="C167" s="118"/>
      <c r="D167" s="118"/>
      <c r="E167" s="118"/>
      <c r="F167" s="118"/>
      <c r="G167" s="118"/>
      <c r="H167" s="118"/>
      <c r="I167" s="118"/>
      <c r="J167" s="118"/>
    </row>
    <row r="168" spans="1:10" ht="10.5" customHeight="1">
      <c r="A168" s="172"/>
      <c r="B168" s="118"/>
      <c r="C168" s="118"/>
      <c r="D168" s="118"/>
      <c r="E168" s="118"/>
      <c r="F168" s="118"/>
      <c r="G168" s="118"/>
      <c r="H168" s="118"/>
      <c r="I168" s="118"/>
      <c r="J168" s="118"/>
    </row>
    <row r="169" spans="1:10" ht="10.5" customHeight="1">
      <c r="A169" s="172"/>
      <c r="B169" s="118"/>
      <c r="C169" s="118"/>
      <c r="D169" s="118"/>
      <c r="E169" s="118"/>
      <c r="F169" s="118"/>
      <c r="G169" s="118"/>
      <c r="H169" s="118"/>
      <c r="I169" s="118"/>
      <c r="J169" s="118"/>
    </row>
    <row r="170" spans="1:10" ht="10.5" customHeight="1">
      <c r="A170" s="172"/>
      <c r="B170" s="118"/>
      <c r="C170" s="118"/>
      <c r="D170" s="118"/>
      <c r="E170" s="118"/>
      <c r="F170" s="118"/>
      <c r="G170" s="118"/>
      <c r="H170" s="118"/>
      <c r="I170" s="118"/>
      <c r="J170" s="118"/>
    </row>
    <row r="171" spans="1:10" ht="10.5" customHeight="1">
      <c r="A171" s="172"/>
      <c r="B171" s="118"/>
      <c r="C171" s="118"/>
      <c r="D171" s="118"/>
      <c r="E171" s="118"/>
      <c r="F171" s="118"/>
      <c r="G171" s="118"/>
      <c r="H171" s="118"/>
      <c r="I171" s="118"/>
      <c r="J171" s="118"/>
    </row>
    <row r="172" spans="1:10" ht="10.5" customHeight="1">
      <c r="A172" s="172"/>
      <c r="B172" s="118"/>
      <c r="C172" s="118"/>
      <c r="D172" s="118"/>
      <c r="E172" s="118"/>
      <c r="F172" s="118"/>
      <c r="G172" s="118"/>
      <c r="H172" s="118"/>
      <c r="I172" s="118"/>
      <c r="J172" s="118"/>
    </row>
    <row r="173" spans="1:10" ht="10.5" customHeight="1">
      <c r="A173" s="172"/>
      <c r="B173" s="118"/>
      <c r="C173" s="118"/>
      <c r="D173" s="118"/>
      <c r="E173" s="118"/>
      <c r="F173" s="118"/>
      <c r="G173" s="118"/>
      <c r="H173" s="118"/>
      <c r="I173" s="118"/>
      <c r="J173" s="118"/>
    </row>
    <row r="174" spans="1:10" ht="10.5" customHeight="1">
      <c r="A174" s="172"/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10" ht="10.5" customHeight="1">
      <c r="A175" s="172"/>
      <c r="B175" s="118"/>
      <c r="C175" s="118"/>
      <c r="D175" s="118"/>
      <c r="E175" s="118"/>
      <c r="F175" s="118"/>
      <c r="G175" s="118"/>
      <c r="H175" s="118"/>
      <c r="I175" s="118"/>
      <c r="J175" s="118"/>
    </row>
    <row r="176" spans="1:10" ht="10.5" customHeight="1">
      <c r="A176" s="172"/>
      <c r="B176" s="118"/>
      <c r="C176" s="118"/>
      <c r="D176" s="118"/>
      <c r="E176" s="118"/>
      <c r="F176" s="118"/>
      <c r="G176" s="118"/>
      <c r="H176" s="118"/>
      <c r="I176" s="118"/>
      <c r="J176" s="118"/>
    </row>
    <row r="177" spans="1:10" ht="10.5" customHeight="1">
      <c r="A177" s="172"/>
      <c r="B177" s="118"/>
      <c r="C177" s="118"/>
      <c r="D177" s="118"/>
      <c r="E177" s="118"/>
      <c r="F177" s="118"/>
      <c r="G177" s="118"/>
      <c r="H177" s="118"/>
      <c r="I177" s="118"/>
      <c r="J177" s="118"/>
    </row>
    <row r="178" spans="1:10" ht="10.5" customHeight="1">
      <c r="A178" s="172"/>
      <c r="B178" s="118"/>
      <c r="C178" s="118"/>
      <c r="D178" s="118"/>
      <c r="E178" s="118"/>
      <c r="F178" s="118"/>
      <c r="G178" s="118"/>
      <c r="H178" s="118"/>
      <c r="I178" s="118"/>
      <c r="J178" s="118"/>
    </row>
    <row r="179" spans="1:10" ht="10.5" customHeight="1">
      <c r="A179" s="172"/>
      <c r="B179" s="118"/>
      <c r="C179" s="118"/>
      <c r="D179" s="118"/>
      <c r="E179" s="118"/>
      <c r="F179" s="118"/>
      <c r="G179" s="118"/>
      <c r="H179" s="118"/>
      <c r="I179" s="118"/>
      <c r="J179" s="118"/>
    </row>
    <row r="180" spans="1:10" ht="10.5" customHeight="1">
      <c r="A180" s="172"/>
      <c r="B180" s="118"/>
      <c r="C180" s="118"/>
      <c r="D180" s="118"/>
      <c r="E180" s="118"/>
      <c r="F180" s="118"/>
      <c r="G180" s="118"/>
      <c r="H180" s="118"/>
      <c r="I180" s="118"/>
      <c r="J180" s="118"/>
    </row>
    <row r="181" spans="1:10" ht="10.5" customHeight="1">
      <c r="A181" s="172"/>
      <c r="B181" s="118"/>
      <c r="C181" s="118"/>
      <c r="D181" s="118"/>
      <c r="E181" s="118"/>
      <c r="F181" s="118"/>
      <c r="G181" s="118"/>
      <c r="H181" s="118"/>
      <c r="I181" s="118"/>
      <c r="J181" s="118"/>
    </row>
    <row r="182" spans="1:10" ht="10.5" customHeight="1">
      <c r="A182" s="172"/>
      <c r="B182" s="118"/>
      <c r="C182" s="118"/>
      <c r="D182" s="118"/>
      <c r="E182" s="118"/>
      <c r="F182" s="118"/>
      <c r="G182" s="118"/>
      <c r="H182" s="118"/>
      <c r="I182" s="118"/>
      <c r="J182" s="118"/>
    </row>
    <row r="183" spans="1:10" ht="10.5" customHeight="1">
      <c r="A183" s="172"/>
      <c r="B183" s="118"/>
      <c r="C183" s="118"/>
      <c r="D183" s="118"/>
      <c r="E183" s="118"/>
      <c r="F183" s="118"/>
      <c r="G183" s="118"/>
      <c r="H183" s="118"/>
      <c r="I183" s="118"/>
      <c r="J183" s="118"/>
    </row>
    <row r="184" spans="1:10" ht="10.5" customHeight="1">
      <c r="A184" s="172"/>
      <c r="B184" s="118"/>
      <c r="C184" s="118"/>
      <c r="D184" s="118"/>
      <c r="E184" s="118"/>
      <c r="F184" s="118"/>
      <c r="G184" s="118"/>
      <c r="H184" s="118"/>
      <c r="I184" s="118"/>
      <c r="J184" s="118"/>
    </row>
    <row r="185" spans="1:10" ht="10.5" customHeight="1">
      <c r="A185" s="172"/>
      <c r="B185" s="118"/>
      <c r="C185" s="118"/>
      <c r="D185" s="118"/>
      <c r="E185" s="118"/>
      <c r="F185" s="118"/>
      <c r="G185" s="118"/>
      <c r="H185" s="118"/>
      <c r="I185" s="118"/>
      <c r="J185" s="118"/>
    </row>
    <row r="186" spans="1:10" ht="17.25">
      <c r="A186" s="117" t="s">
        <v>562</v>
      </c>
      <c r="B186" s="106"/>
      <c r="C186" s="106"/>
      <c r="D186" s="106"/>
      <c r="E186" s="106"/>
      <c r="F186" s="106"/>
      <c r="G186" s="236" t="s">
        <v>291</v>
      </c>
      <c r="H186" s="236"/>
      <c r="I186" s="236" t="s">
        <v>292</v>
      </c>
      <c r="J186" s="236"/>
    </row>
    <row r="187" spans="1:10" ht="17.25">
      <c r="A187" s="217" t="s">
        <v>354</v>
      </c>
      <c r="B187" s="217"/>
      <c r="C187" s="217"/>
      <c r="D187" s="217"/>
      <c r="E187" s="106"/>
      <c r="F187" s="106"/>
      <c r="G187" s="235">
        <v>8551200000</v>
      </c>
      <c r="H187" s="235"/>
      <c r="I187" s="235">
        <v>8551200000</v>
      </c>
      <c r="J187" s="235"/>
    </row>
    <row r="188" spans="1:10" ht="16.5">
      <c r="A188" s="114" t="s">
        <v>355</v>
      </c>
      <c r="B188" s="114"/>
      <c r="C188" s="114"/>
      <c r="D188" s="114"/>
      <c r="E188" s="106"/>
      <c r="F188" s="106"/>
      <c r="G188" s="227">
        <v>4200000000</v>
      </c>
      <c r="H188" s="227"/>
      <c r="I188" s="227">
        <v>4200000000</v>
      </c>
      <c r="J188" s="227"/>
    </row>
    <row r="189" spans="1:10" ht="16.5">
      <c r="A189" s="114" t="s">
        <v>356</v>
      </c>
      <c r="B189" s="114"/>
      <c r="C189" s="114"/>
      <c r="D189" s="114"/>
      <c r="E189" s="106"/>
      <c r="F189" s="106"/>
      <c r="G189" s="227">
        <v>3700000000</v>
      </c>
      <c r="H189" s="227"/>
      <c r="I189" s="227">
        <v>3700000000</v>
      </c>
      <c r="J189" s="227"/>
    </row>
    <row r="190" spans="1:10" ht="16.5">
      <c r="A190" s="114" t="s">
        <v>357</v>
      </c>
      <c r="B190" s="114"/>
      <c r="C190" s="114"/>
      <c r="D190" s="114"/>
      <c r="E190" s="106"/>
      <c r="F190" s="106"/>
      <c r="G190" s="227">
        <v>201200000</v>
      </c>
      <c r="H190" s="227"/>
      <c r="I190" s="227">
        <v>201200000</v>
      </c>
      <c r="J190" s="227"/>
    </row>
    <row r="191" spans="1:10" ht="16.5">
      <c r="A191" s="114" t="s">
        <v>358</v>
      </c>
      <c r="B191" s="114"/>
      <c r="C191" s="114"/>
      <c r="D191" s="114"/>
      <c r="E191" s="106"/>
      <c r="F191" s="106"/>
      <c r="G191" s="227">
        <v>400000000</v>
      </c>
      <c r="H191" s="227"/>
      <c r="I191" s="227">
        <v>400000000</v>
      </c>
      <c r="J191" s="227"/>
    </row>
    <row r="192" spans="1:10" ht="16.5">
      <c r="A192" s="114" t="s">
        <v>359</v>
      </c>
      <c r="B192" s="114"/>
      <c r="C192" s="114"/>
      <c r="D192" s="114"/>
      <c r="E192" s="106"/>
      <c r="F192" s="106"/>
      <c r="G192" s="227">
        <v>50000000</v>
      </c>
      <c r="H192" s="227"/>
      <c r="I192" s="227">
        <v>50000000</v>
      </c>
      <c r="J192" s="227"/>
    </row>
    <row r="193" spans="1:10" ht="16.5">
      <c r="A193" s="226" t="s">
        <v>360</v>
      </c>
      <c r="B193" s="226"/>
      <c r="C193" s="226"/>
      <c r="D193" s="106"/>
      <c r="E193" s="106"/>
      <c r="F193" s="106"/>
      <c r="G193" s="220"/>
      <c r="H193" s="236"/>
      <c r="I193" s="236"/>
      <c r="J193" s="236"/>
    </row>
    <row r="194" spans="1:10" ht="16.5">
      <c r="A194" s="108" t="s">
        <v>361</v>
      </c>
      <c r="B194" s="106"/>
      <c r="C194" s="108"/>
      <c r="D194" s="106"/>
      <c r="E194" s="106"/>
      <c r="F194" s="106"/>
      <c r="G194" s="236"/>
      <c r="H194" s="236"/>
      <c r="I194" s="236"/>
      <c r="J194" s="236"/>
    </row>
    <row r="195" spans="1:10" ht="16.5">
      <c r="A195" s="108" t="s">
        <v>362</v>
      </c>
      <c r="B195" s="106"/>
      <c r="C195" s="108"/>
      <c r="D195" s="106"/>
      <c r="E195" s="106"/>
      <c r="F195" s="106"/>
      <c r="G195" s="236"/>
      <c r="H195" s="236"/>
      <c r="I195" s="236"/>
      <c r="J195" s="236"/>
    </row>
    <row r="196" spans="1:10" ht="16.5">
      <c r="A196" s="108" t="s">
        <v>363</v>
      </c>
      <c r="B196" s="106"/>
      <c r="C196" s="108"/>
      <c r="D196" s="106"/>
      <c r="E196" s="106"/>
      <c r="F196" s="106"/>
      <c r="G196" s="234">
        <v>0</v>
      </c>
      <c r="H196" s="234"/>
      <c r="I196" s="234"/>
      <c r="J196" s="234"/>
    </row>
    <row r="197" spans="1:10" ht="17.25">
      <c r="A197" s="232" t="s">
        <v>296</v>
      </c>
      <c r="B197" s="232"/>
      <c r="C197" s="232"/>
      <c r="D197" s="232"/>
      <c r="E197" s="232"/>
      <c r="F197" s="232"/>
      <c r="G197" s="235">
        <f>G187</f>
        <v>8551200000</v>
      </c>
      <c r="H197" s="235"/>
      <c r="I197" s="235">
        <f>I187</f>
        <v>8551200000</v>
      </c>
      <c r="J197" s="235"/>
    </row>
    <row r="198" spans="1:10" ht="17.25">
      <c r="A198" s="121"/>
      <c r="B198" s="121"/>
      <c r="C198" s="121"/>
      <c r="D198" s="121"/>
      <c r="E198" s="121"/>
      <c r="F198" s="121"/>
      <c r="G198" s="151"/>
      <c r="H198" s="151"/>
      <c r="I198" s="151"/>
      <c r="J198" s="151"/>
    </row>
    <row r="199" spans="1:10" ht="17.25">
      <c r="A199" s="117" t="s">
        <v>563</v>
      </c>
      <c r="B199" s="106"/>
      <c r="C199" s="106"/>
      <c r="D199" s="106"/>
      <c r="E199" s="106"/>
      <c r="F199" s="106"/>
      <c r="G199" s="236" t="s">
        <v>291</v>
      </c>
      <c r="H199" s="236"/>
      <c r="I199" s="236" t="s">
        <v>292</v>
      </c>
      <c r="J199" s="236"/>
    </row>
    <row r="200" spans="1:10" ht="16.5">
      <c r="A200" s="226" t="s">
        <v>364</v>
      </c>
      <c r="B200" s="226"/>
      <c r="C200" s="226"/>
      <c r="D200" s="226"/>
      <c r="E200" s="226"/>
      <c r="F200" s="226"/>
      <c r="G200" s="236"/>
      <c r="H200" s="236"/>
      <c r="I200" s="236"/>
      <c r="J200" s="236"/>
    </row>
    <row r="201" spans="1:10" ht="16.5">
      <c r="A201" s="226" t="s">
        <v>365</v>
      </c>
      <c r="B201" s="226"/>
      <c r="C201" s="226"/>
      <c r="D201" s="226"/>
      <c r="E201" s="226"/>
      <c r="F201" s="226"/>
      <c r="G201" s="236"/>
      <c r="H201" s="236"/>
      <c r="I201" s="236"/>
      <c r="J201" s="236"/>
    </row>
    <row r="202" spans="1:10" ht="16.5">
      <c r="A202" s="108" t="s">
        <v>366</v>
      </c>
      <c r="B202" s="106"/>
      <c r="C202" s="108"/>
      <c r="D202" s="106"/>
      <c r="E202" s="106"/>
      <c r="F202" s="106"/>
      <c r="G202" s="236"/>
      <c r="H202" s="236"/>
      <c r="I202" s="236"/>
      <c r="J202" s="236"/>
    </row>
    <row r="203" spans="1:10" ht="16.5">
      <c r="A203" s="226" t="s">
        <v>367</v>
      </c>
      <c r="B203" s="226"/>
      <c r="C203" s="226"/>
      <c r="D203" s="226"/>
      <c r="E203" s="226"/>
      <c r="F203" s="226"/>
      <c r="G203" s="236"/>
      <c r="H203" s="236"/>
      <c r="I203" s="236"/>
      <c r="J203" s="236"/>
    </row>
    <row r="204" spans="1:10" ht="16.5">
      <c r="A204" s="110" t="s">
        <v>368</v>
      </c>
      <c r="B204" s="106"/>
      <c r="C204" s="108"/>
      <c r="D204" s="106"/>
      <c r="E204" s="106"/>
      <c r="F204" s="106"/>
      <c r="G204" s="236"/>
      <c r="H204" s="236"/>
      <c r="I204" s="236"/>
      <c r="J204" s="236"/>
    </row>
    <row r="205" spans="1:10" ht="17.25">
      <c r="A205" s="232" t="s">
        <v>296</v>
      </c>
      <c r="B205" s="232"/>
      <c r="C205" s="232"/>
      <c r="D205" s="232"/>
      <c r="E205" s="232"/>
      <c r="F205" s="232"/>
      <c r="G205" s="240">
        <v>1260142882</v>
      </c>
      <c r="H205" s="232"/>
      <c r="I205" s="240">
        <v>1276477427</v>
      </c>
      <c r="J205" s="232"/>
    </row>
    <row r="206" spans="1:10" ht="17.25">
      <c r="A206" s="121"/>
      <c r="B206" s="121"/>
      <c r="C206" s="121"/>
      <c r="D206" s="121"/>
      <c r="E206" s="121"/>
      <c r="F206" s="121"/>
      <c r="G206" s="120"/>
      <c r="H206" s="121"/>
      <c r="I206" s="120"/>
      <c r="J206" s="121"/>
    </row>
    <row r="207" spans="1:10" ht="17.25">
      <c r="A207" s="117" t="s">
        <v>564</v>
      </c>
      <c r="B207" s="106"/>
      <c r="C207" s="106"/>
      <c r="D207" s="106"/>
      <c r="E207" s="106"/>
      <c r="F207" s="106"/>
      <c r="G207" s="236" t="s">
        <v>291</v>
      </c>
      <c r="H207" s="236"/>
      <c r="I207" s="236" t="s">
        <v>292</v>
      </c>
      <c r="J207" s="236"/>
    </row>
    <row r="208" spans="1:10" ht="16.5">
      <c r="A208" s="108" t="s">
        <v>369</v>
      </c>
      <c r="B208" s="106"/>
      <c r="C208" s="106"/>
      <c r="D208" s="106"/>
      <c r="E208" s="106"/>
      <c r="F208" s="106"/>
      <c r="G208" s="224">
        <f>SUM(G210:H212)</f>
        <v>99561964000</v>
      </c>
      <c r="H208" s="225"/>
      <c r="I208" s="224">
        <f>SUM(I210:J212)</f>
        <v>93035284000</v>
      </c>
      <c r="J208" s="225"/>
    </row>
    <row r="209" spans="1:10" ht="16.5">
      <c r="A209" s="106" t="s">
        <v>370</v>
      </c>
      <c r="B209" s="106"/>
      <c r="C209" s="106"/>
      <c r="D209" s="106"/>
      <c r="E209" s="106"/>
      <c r="F209" s="106"/>
      <c r="G209" s="241"/>
      <c r="H209" s="241"/>
      <c r="I209" s="241"/>
      <c r="J209" s="241"/>
    </row>
    <row r="210" spans="1:10" ht="16.5">
      <c r="A210" s="106"/>
      <c r="B210" s="108" t="s">
        <v>371</v>
      </c>
      <c r="C210" s="106"/>
      <c r="D210" s="106"/>
      <c r="E210" s="106"/>
      <c r="F210" s="106"/>
      <c r="G210" s="241">
        <v>25871000000</v>
      </c>
      <c r="H210" s="241"/>
      <c r="I210" s="241">
        <v>21644000000</v>
      </c>
      <c r="J210" s="241"/>
    </row>
    <row r="211" spans="1:10" ht="16.5">
      <c r="A211" s="106"/>
      <c r="B211" s="108" t="s">
        <v>372</v>
      </c>
      <c r="C211" s="106"/>
      <c r="D211" s="106"/>
      <c r="E211" s="106"/>
      <c r="F211" s="106"/>
      <c r="G211" s="241">
        <v>3239964000</v>
      </c>
      <c r="H211" s="241"/>
      <c r="I211" s="241">
        <v>4957284000</v>
      </c>
      <c r="J211" s="241"/>
    </row>
    <row r="212" spans="1:10" ht="16.5">
      <c r="A212" s="106"/>
      <c r="B212" s="108" t="s">
        <v>373</v>
      </c>
      <c r="C212" s="106"/>
      <c r="D212" s="106"/>
      <c r="E212" s="106"/>
      <c r="F212" s="106"/>
      <c r="G212" s="241">
        <v>70451000000</v>
      </c>
      <c r="H212" s="241"/>
      <c r="I212" s="241">
        <v>66434000000</v>
      </c>
      <c r="J212" s="241"/>
    </row>
    <row r="213" spans="1:10" ht="16.5">
      <c r="A213" s="108" t="s">
        <v>374</v>
      </c>
      <c r="B213" s="106"/>
      <c r="C213" s="106"/>
      <c r="D213" s="106"/>
      <c r="E213" s="106"/>
      <c r="F213" s="106"/>
      <c r="G213" s="236"/>
      <c r="H213" s="236"/>
      <c r="I213" s="236"/>
      <c r="J213" s="236"/>
    </row>
    <row r="214" spans="1:10" ht="17.25">
      <c r="A214" s="232" t="s">
        <v>296</v>
      </c>
      <c r="B214" s="232"/>
      <c r="C214" s="232"/>
      <c r="D214" s="232"/>
      <c r="E214" s="232"/>
      <c r="F214" s="232"/>
      <c r="G214" s="222">
        <f>G208+G213</f>
        <v>99561964000</v>
      </c>
      <c r="H214" s="223"/>
      <c r="I214" s="222">
        <f>I208+I213</f>
        <v>93035284000</v>
      </c>
      <c r="J214" s="223"/>
    </row>
    <row r="215" spans="1:10" ht="17.25">
      <c r="A215" s="121"/>
      <c r="B215" s="121"/>
      <c r="C215" s="121"/>
      <c r="D215" s="121"/>
      <c r="E215" s="121"/>
      <c r="F215" s="121"/>
      <c r="G215" s="152"/>
      <c r="H215" s="153"/>
      <c r="I215" s="152"/>
      <c r="J215" s="153"/>
    </row>
    <row r="216" spans="1:10" ht="17.25">
      <c r="A216" s="117" t="s">
        <v>565</v>
      </c>
      <c r="B216" s="106"/>
      <c r="C216" s="106"/>
      <c r="D216" s="106"/>
      <c r="E216" s="106"/>
      <c r="F216" s="106"/>
      <c r="G216" s="236" t="s">
        <v>291</v>
      </c>
      <c r="H216" s="236"/>
      <c r="I216" s="236" t="s">
        <v>292</v>
      </c>
      <c r="J216" s="236"/>
    </row>
    <row r="217" spans="1:10" ht="16.5">
      <c r="A217" s="108" t="s">
        <v>375</v>
      </c>
      <c r="B217" s="106"/>
      <c r="C217" s="106"/>
      <c r="D217" s="106"/>
      <c r="E217" s="106"/>
      <c r="F217" s="106"/>
      <c r="G217" s="220"/>
      <c r="H217" s="236"/>
      <c r="I217" s="220">
        <f>1007759249+6920025+22014168</f>
        <v>1036693442</v>
      </c>
      <c r="J217" s="236"/>
    </row>
    <row r="218" spans="1:10" ht="16.5">
      <c r="A218" s="108" t="s">
        <v>376</v>
      </c>
      <c r="B218" s="106"/>
      <c r="C218" s="106"/>
      <c r="D218" s="106"/>
      <c r="E218" s="106"/>
      <c r="F218" s="106"/>
      <c r="G218" s="220">
        <v>238362964</v>
      </c>
      <c r="H218" s="236"/>
      <c r="I218" s="220">
        <v>245530883</v>
      </c>
      <c r="J218" s="236"/>
    </row>
    <row r="219" spans="1:10" ht="16.5">
      <c r="A219" s="108" t="s">
        <v>377</v>
      </c>
      <c r="B219" s="106"/>
      <c r="C219" s="106"/>
      <c r="D219" s="106"/>
      <c r="E219" s="106"/>
      <c r="F219" s="106"/>
      <c r="G219" s="220"/>
      <c r="H219" s="236"/>
      <c r="I219" s="220"/>
      <c r="J219" s="236"/>
    </row>
    <row r="220" spans="1:10" ht="16.5">
      <c r="A220" s="108" t="s">
        <v>378</v>
      </c>
      <c r="B220" s="106"/>
      <c r="C220" s="106"/>
      <c r="D220" s="106"/>
      <c r="E220" s="106"/>
      <c r="F220" s="106"/>
      <c r="G220" s="241">
        <v>78464816</v>
      </c>
      <c r="H220" s="236"/>
      <c r="I220" s="241">
        <v>26563804</v>
      </c>
      <c r="J220" s="236"/>
    </row>
    <row r="221" spans="1:10" ht="16.5">
      <c r="A221" s="108" t="s">
        <v>379</v>
      </c>
      <c r="B221" s="106"/>
      <c r="C221" s="106"/>
      <c r="D221" s="106"/>
      <c r="E221" s="106"/>
      <c r="F221" s="106"/>
      <c r="G221" s="241">
        <f>2693657757+162224278</f>
        <v>2855882035</v>
      </c>
      <c r="H221" s="236"/>
      <c r="I221" s="241">
        <v>2693657757</v>
      </c>
      <c r="J221" s="236"/>
    </row>
    <row r="222" spans="1:10" ht="16.5">
      <c r="A222" s="108" t="s">
        <v>380</v>
      </c>
      <c r="B222" s="106"/>
      <c r="C222" s="106"/>
      <c r="D222" s="106"/>
      <c r="E222" s="106"/>
      <c r="F222" s="106"/>
      <c r="G222" s="241"/>
      <c r="H222" s="236"/>
      <c r="I222" s="241"/>
      <c r="J222" s="236"/>
    </row>
    <row r="223" spans="1:10" ht="16.5">
      <c r="A223" s="108" t="s">
        <v>381</v>
      </c>
      <c r="B223" s="106"/>
      <c r="C223" s="106"/>
      <c r="D223" s="106"/>
      <c r="E223" s="106"/>
      <c r="F223" s="106"/>
      <c r="G223" s="241">
        <v>500000000</v>
      </c>
      <c r="H223" s="236"/>
      <c r="I223" s="241">
        <v>500000000</v>
      </c>
      <c r="J223" s="236"/>
    </row>
    <row r="224" spans="1:10" ht="16.5">
      <c r="A224" s="108" t="s">
        <v>382</v>
      </c>
      <c r="B224" s="106"/>
      <c r="C224" s="106"/>
      <c r="D224" s="106"/>
      <c r="E224" s="106"/>
      <c r="F224" s="106"/>
      <c r="G224" s="241">
        <v>101118230</v>
      </c>
      <c r="H224" s="236"/>
      <c r="I224" s="241">
        <v>105818230</v>
      </c>
      <c r="J224" s="236"/>
    </row>
    <row r="225" spans="1:10" ht="16.5">
      <c r="A225" s="108" t="s">
        <v>383</v>
      </c>
      <c r="B225" s="106"/>
      <c r="C225" s="106"/>
      <c r="D225" s="106"/>
      <c r="E225" s="106"/>
      <c r="F225" s="106"/>
      <c r="G225" s="236"/>
      <c r="H225" s="236"/>
      <c r="I225" s="236"/>
      <c r="J225" s="236"/>
    </row>
    <row r="226" spans="1:10" ht="17.25">
      <c r="A226" s="232" t="s">
        <v>296</v>
      </c>
      <c r="B226" s="232"/>
      <c r="C226" s="232"/>
      <c r="D226" s="232"/>
      <c r="E226" s="232"/>
      <c r="F226" s="232"/>
      <c r="G226" s="237">
        <f>SUM(G217:G225)</f>
        <v>3773828045</v>
      </c>
      <c r="H226" s="232"/>
      <c r="I226" s="237">
        <f>SUM(I217:I225)</f>
        <v>4608264116</v>
      </c>
      <c r="J226" s="232"/>
    </row>
    <row r="227" spans="1:10" ht="17.25">
      <c r="A227" s="121"/>
      <c r="B227" s="121"/>
      <c r="C227" s="121"/>
      <c r="D227" s="121"/>
      <c r="E227" s="121"/>
      <c r="F227" s="121"/>
      <c r="G227" s="157"/>
      <c r="H227" s="121"/>
      <c r="I227" s="157"/>
      <c r="J227" s="121"/>
    </row>
    <row r="228" spans="1:10" ht="17.25">
      <c r="A228" s="121"/>
      <c r="B228" s="121"/>
      <c r="C228" s="121"/>
      <c r="D228" s="121"/>
      <c r="E228" s="121"/>
      <c r="F228" s="121"/>
      <c r="G228" s="157"/>
      <c r="H228" s="121"/>
      <c r="I228" s="157"/>
      <c r="J228" s="121"/>
    </row>
    <row r="229" spans="1:10" ht="17.25">
      <c r="A229" s="121"/>
      <c r="B229" s="121"/>
      <c r="C229" s="121"/>
      <c r="D229" s="121"/>
      <c r="E229" s="121"/>
      <c r="F229" s="121"/>
      <c r="G229" s="157"/>
      <c r="H229" s="121"/>
      <c r="I229" s="157"/>
      <c r="J229" s="121"/>
    </row>
    <row r="230" spans="1:10" ht="17.25">
      <c r="A230" s="121"/>
      <c r="B230" s="121"/>
      <c r="C230" s="121"/>
      <c r="D230" s="121"/>
      <c r="E230" s="121"/>
      <c r="F230" s="121"/>
      <c r="G230" s="157"/>
      <c r="H230" s="121"/>
      <c r="I230" s="157"/>
      <c r="J230" s="121"/>
    </row>
    <row r="231" spans="1:10" ht="17.25">
      <c r="A231" s="117" t="s">
        <v>566</v>
      </c>
      <c r="B231" s="106"/>
      <c r="C231" s="106"/>
      <c r="D231" s="106"/>
      <c r="E231" s="106"/>
      <c r="F231" s="106"/>
      <c r="G231" s="236" t="s">
        <v>291</v>
      </c>
      <c r="H231" s="236"/>
      <c r="I231" s="236" t="s">
        <v>292</v>
      </c>
      <c r="J231" s="236"/>
    </row>
    <row r="232" spans="1:10" ht="16.5">
      <c r="A232" s="108" t="s">
        <v>384</v>
      </c>
      <c r="B232" s="106"/>
      <c r="C232" s="106"/>
      <c r="D232" s="106"/>
      <c r="E232" s="106"/>
      <c r="F232" s="106"/>
      <c r="G232" s="241">
        <v>79943076</v>
      </c>
      <c r="H232" s="236"/>
      <c r="I232" s="241">
        <v>91038784</v>
      </c>
      <c r="J232" s="236"/>
    </row>
    <row r="233" spans="1:10" ht="16.5">
      <c r="A233" s="108" t="s">
        <v>385</v>
      </c>
      <c r="B233" s="106"/>
      <c r="C233" s="106"/>
      <c r="D233" s="106"/>
      <c r="E233" s="106"/>
      <c r="F233" s="106"/>
      <c r="G233" s="241"/>
      <c r="H233" s="236"/>
      <c r="I233" s="241">
        <v>775000000</v>
      </c>
      <c r="J233" s="236"/>
    </row>
    <row r="234" spans="1:10" ht="16.5">
      <c r="A234" s="108" t="s">
        <v>386</v>
      </c>
      <c r="B234" s="106"/>
      <c r="C234" s="106"/>
      <c r="D234" s="106"/>
      <c r="E234" s="106"/>
      <c r="F234" s="106"/>
      <c r="G234" s="236"/>
      <c r="H234" s="236"/>
      <c r="I234" s="236"/>
      <c r="J234" s="236"/>
    </row>
    <row r="235" spans="1:10" ht="16.5">
      <c r="A235" s="108" t="s">
        <v>387</v>
      </c>
      <c r="B235" s="106"/>
      <c r="C235" s="106"/>
      <c r="D235" s="106"/>
      <c r="E235" s="106"/>
      <c r="F235" s="106"/>
      <c r="G235" s="241"/>
      <c r="H235" s="236"/>
      <c r="I235" s="241"/>
      <c r="J235" s="236"/>
    </row>
    <row r="236" spans="1:10" ht="17.25">
      <c r="A236" s="232" t="s">
        <v>296</v>
      </c>
      <c r="B236" s="232"/>
      <c r="C236" s="232"/>
      <c r="D236" s="232"/>
      <c r="E236" s="232"/>
      <c r="F236" s="232"/>
      <c r="G236" s="240">
        <f>SUM(G232:H235)</f>
        <v>79943076</v>
      </c>
      <c r="H236" s="232"/>
      <c r="I236" s="240">
        <f>SUM(I232:J235)</f>
        <v>866038784</v>
      </c>
      <c r="J236" s="232"/>
    </row>
    <row r="237" spans="1:10" ht="17.25">
      <c r="A237" s="121"/>
      <c r="B237" s="121"/>
      <c r="C237" s="121"/>
      <c r="D237" s="121"/>
      <c r="E237" s="106"/>
      <c r="F237" s="106"/>
      <c r="G237" s="120"/>
      <c r="H237" s="121"/>
      <c r="I237" s="120"/>
      <c r="J237" s="121"/>
    </row>
    <row r="238" spans="1:10" ht="17.25">
      <c r="A238" s="117" t="s">
        <v>567</v>
      </c>
      <c r="B238" s="106"/>
      <c r="C238" s="106"/>
      <c r="D238" s="106"/>
      <c r="E238" s="106"/>
      <c r="F238" s="106"/>
      <c r="G238" s="236" t="s">
        <v>291</v>
      </c>
      <c r="H238" s="236"/>
      <c r="I238" s="236" t="s">
        <v>292</v>
      </c>
      <c r="J238" s="236"/>
    </row>
    <row r="239" spans="1:10" ht="16.5">
      <c r="A239" s="108" t="s">
        <v>388</v>
      </c>
      <c r="B239" s="106"/>
      <c r="C239" s="106"/>
      <c r="D239" s="106"/>
      <c r="E239" s="106"/>
      <c r="F239" s="106"/>
      <c r="G239" s="236"/>
      <c r="H239" s="236"/>
      <c r="I239" s="236"/>
      <c r="J239" s="236"/>
    </row>
    <row r="240" spans="1:10" ht="16.5">
      <c r="A240" s="108" t="s">
        <v>389</v>
      </c>
      <c r="B240" s="106"/>
      <c r="C240" s="106"/>
      <c r="D240" s="106"/>
      <c r="E240" s="106"/>
      <c r="F240" s="106"/>
      <c r="G240" s="241">
        <v>53534759</v>
      </c>
      <c r="H240" s="236"/>
      <c r="I240" s="241">
        <v>63442759</v>
      </c>
      <c r="J240" s="236"/>
    </row>
    <row r="241" spans="1:10" ht="16.5">
      <c r="A241" s="108" t="s">
        <v>390</v>
      </c>
      <c r="B241" s="106"/>
      <c r="C241" s="106"/>
      <c r="D241" s="106"/>
      <c r="E241" s="106"/>
      <c r="F241" s="106"/>
      <c r="G241" s="241">
        <v>0</v>
      </c>
      <c r="H241" s="236"/>
      <c r="I241" s="241"/>
      <c r="J241" s="236"/>
    </row>
    <row r="242" spans="1:10" ht="16.5">
      <c r="A242" s="108" t="s">
        <v>391</v>
      </c>
      <c r="B242" s="106"/>
      <c r="C242" s="106"/>
      <c r="D242" s="106"/>
      <c r="E242" s="106"/>
      <c r="F242" s="106"/>
      <c r="G242" s="241">
        <v>0</v>
      </c>
      <c r="H242" s="236"/>
      <c r="I242" s="241"/>
      <c r="J242" s="236"/>
    </row>
    <row r="243" spans="1:10" ht="16.5">
      <c r="A243" s="108" t="s">
        <v>392</v>
      </c>
      <c r="B243" s="106"/>
      <c r="C243" s="106"/>
      <c r="D243" s="106"/>
      <c r="E243" s="106"/>
      <c r="F243" s="106"/>
      <c r="G243" s="241">
        <v>4068121278</v>
      </c>
      <c r="H243" s="236"/>
      <c r="I243" s="241">
        <v>4068121278</v>
      </c>
      <c r="J243" s="236"/>
    </row>
    <row r="244" spans="1:10" ht="16.5">
      <c r="A244" s="108" t="s">
        <v>393</v>
      </c>
      <c r="B244" s="106"/>
      <c r="C244" s="106"/>
      <c r="D244" s="106"/>
      <c r="E244" s="106"/>
      <c r="F244" s="106"/>
      <c r="G244" s="236"/>
      <c r="H244" s="236"/>
      <c r="I244" s="236"/>
      <c r="J244" s="236"/>
    </row>
    <row r="245" spans="1:10" ht="16.5">
      <c r="A245" s="108" t="s">
        <v>394</v>
      </c>
      <c r="B245" s="106"/>
      <c r="C245" s="106"/>
      <c r="D245" s="106"/>
      <c r="E245" s="106"/>
      <c r="F245" s="106"/>
      <c r="G245" s="236"/>
      <c r="H245" s="236"/>
      <c r="I245" s="236"/>
      <c r="J245" s="236"/>
    </row>
    <row r="246" spans="1:10" ht="16.5">
      <c r="A246" s="108" t="s">
        <v>395</v>
      </c>
      <c r="B246" s="106"/>
      <c r="C246" s="106"/>
      <c r="D246" s="106"/>
      <c r="E246" s="106"/>
      <c r="F246" s="106"/>
      <c r="G246" s="241">
        <v>12368002341</v>
      </c>
      <c r="H246" s="236"/>
      <c r="I246" s="241">
        <f>4614740000+11350591</f>
        <v>4626090591</v>
      </c>
      <c r="J246" s="236"/>
    </row>
    <row r="247" spans="1:10" ht="17.25">
      <c r="A247" s="232" t="s">
        <v>296</v>
      </c>
      <c r="B247" s="232"/>
      <c r="C247" s="232"/>
      <c r="D247" s="232"/>
      <c r="E247" s="106"/>
      <c r="F247" s="106"/>
      <c r="G247" s="235">
        <f>SUM(G239:H246)</f>
        <v>16489658378</v>
      </c>
      <c r="H247" s="235"/>
      <c r="I247" s="235">
        <f>SUM(I239:J246)</f>
        <v>8757654628</v>
      </c>
      <c r="J247" s="235"/>
    </row>
    <row r="248" spans="1:10" ht="17.25">
      <c r="A248" s="121"/>
      <c r="B248" s="121"/>
      <c r="C248" s="121"/>
      <c r="D248" s="121"/>
      <c r="E248" s="106"/>
      <c r="F248" s="106"/>
      <c r="G248" s="151"/>
      <c r="H248" s="151"/>
      <c r="I248" s="151"/>
      <c r="J248" s="151"/>
    </row>
    <row r="249" spans="1:10" ht="17.25">
      <c r="A249" s="117" t="s">
        <v>568</v>
      </c>
      <c r="B249" s="106"/>
      <c r="C249" s="106"/>
      <c r="D249" s="106"/>
      <c r="E249" s="106"/>
      <c r="F249" s="106"/>
      <c r="G249" s="236" t="s">
        <v>291</v>
      </c>
      <c r="H249" s="236"/>
      <c r="I249" s="236" t="s">
        <v>292</v>
      </c>
      <c r="J249" s="236"/>
    </row>
    <row r="250" spans="1:10" ht="16.5">
      <c r="A250" s="108" t="s">
        <v>396</v>
      </c>
      <c r="B250" s="106"/>
      <c r="C250" s="106"/>
      <c r="D250" s="106"/>
      <c r="E250" s="106"/>
      <c r="F250" s="106"/>
      <c r="G250" s="236"/>
      <c r="H250" s="236"/>
      <c r="I250" s="236"/>
      <c r="J250" s="236"/>
    </row>
    <row r="251" spans="1:10" ht="16.5">
      <c r="A251" s="108" t="s">
        <v>397</v>
      </c>
      <c r="B251" s="106"/>
      <c r="C251" s="106"/>
      <c r="D251" s="106"/>
      <c r="E251" s="106"/>
      <c r="F251" s="106"/>
      <c r="G251" s="236"/>
      <c r="H251" s="236"/>
      <c r="I251" s="236"/>
      <c r="J251" s="236"/>
    </row>
    <row r="252" spans="1:10" ht="17.25">
      <c r="A252" s="232" t="s">
        <v>296</v>
      </c>
      <c r="B252" s="232"/>
      <c r="C252" s="232"/>
      <c r="D252" s="232"/>
      <c r="E252" s="106"/>
      <c r="F252" s="106"/>
      <c r="G252" s="236"/>
      <c r="H252" s="236"/>
      <c r="I252" s="236"/>
      <c r="J252" s="236"/>
    </row>
    <row r="253" spans="1:10" ht="17.25">
      <c r="A253" s="121"/>
      <c r="B253" s="121"/>
      <c r="C253" s="121"/>
      <c r="D253" s="121"/>
      <c r="E253" s="106"/>
      <c r="F253" s="106"/>
      <c r="G253" s="112"/>
      <c r="H253" s="112"/>
      <c r="I253" s="112"/>
      <c r="J253" s="112"/>
    </row>
    <row r="254" spans="1:10" ht="17.25">
      <c r="A254" s="117" t="s">
        <v>569</v>
      </c>
      <c r="B254" s="106"/>
      <c r="C254" s="106"/>
      <c r="D254" s="106"/>
      <c r="E254" s="106"/>
      <c r="F254" s="106"/>
      <c r="G254" s="236" t="s">
        <v>291</v>
      </c>
      <c r="H254" s="236"/>
      <c r="I254" s="236" t="s">
        <v>292</v>
      </c>
      <c r="J254" s="236"/>
    </row>
    <row r="255" spans="1:10" ht="17.25">
      <c r="A255" s="106" t="s">
        <v>398</v>
      </c>
      <c r="B255" s="106"/>
      <c r="C255" s="106"/>
      <c r="D255" s="106"/>
      <c r="E255" s="106"/>
      <c r="F255" s="106"/>
      <c r="G255" s="240">
        <v>11297000000</v>
      </c>
      <c r="H255" s="232"/>
      <c r="I255" s="240">
        <v>11297000000</v>
      </c>
      <c r="J255" s="232"/>
    </row>
    <row r="256" spans="1:10" ht="16.5">
      <c r="A256" s="108" t="s">
        <v>399</v>
      </c>
      <c r="B256" s="106"/>
      <c r="C256" s="106"/>
      <c r="D256" s="106"/>
      <c r="E256" s="106"/>
      <c r="F256" s="106"/>
      <c r="G256" s="234"/>
      <c r="H256" s="234"/>
      <c r="I256" s="241"/>
      <c r="J256" s="236"/>
    </row>
    <row r="257" spans="1:10" ht="16.5">
      <c r="A257" s="108" t="s">
        <v>400</v>
      </c>
      <c r="B257" s="106"/>
      <c r="C257" s="106"/>
      <c r="D257" s="106"/>
      <c r="E257" s="106"/>
      <c r="F257" s="106"/>
      <c r="G257" s="221"/>
      <c r="H257" s="221"/>
      <c r="I257" s="241"/>
      <c r="J257" s="236"/>
    </row>
    <row r="258" spans="1:10" ht="16.5">
      <c r="A258" s="108" t="s">
        <v>401</v>
      </c>
      <c r="B258" s="106"/>
      <c r="C258" s="106"/>
      <c r="D258" s="106"/>
      <c r="E258" s="106"/>
      <c r="F258" s="106"/>
      <c r="G258" s="234">
        <v>11297000000</v>
      </c>
      <c r="H258" s="234"/>
      <c r="I258" s="234">
        <v>11297000000</v>
      </c>
      <c r="J258" s="234"/>
    </row>
    <row r="259" spans="1:10" ht="16.5">
      <c r="A259" s="108" t="s">
        <v>402</v>
      </c>
      <c r="B259" s="106"/>
      <c r="C259" s="106"/>
      <c r="D259" s="106"/>
      <c r="E259" s="106"/>
      <c r="F259" s="106"/>
      <c r="G259" s="236"/>
      <c r="H259" s="236"/>
      <c r="I259" s="236"/>
      <c r="J259" s="236"/>
    </row>
    <row r="260" spans="1:10" ht="17.25">
      <c r="A260" s="106" t="s">
        <v>403</v>
      </c>
      <c r="B260" s="106"/>
      <c r="C260" s="106"/>
      <c r="D260" s="106"/>
      <c r="E260" s="106"/>
      <c r="F260" s="106"/>
      <c r="G260" s="240">
        <f>SUM(G261:H262)</f>
        <v>35500000</v>
      </c>
      <c r="H260" s="232"/>
      <c r="I260" s="240">
        <f>SUM(I261:J262)</f>
        <v>35500000</v>
      </c>
      <c r="J260" s="232"/>
    </row>
    <row r="261" spans="1:10" ht="16.5">
      <c r="A261" s="108" t="s">
        <v>404</v>
      </c>
      <c r="B261" s="106"/>
      <c r="C261" s="106"/>
      <c r="D261" s="106"/>
      <c r="E261" s="106"/>
      <c r="F261" s="106"/>
      <c r="G261" s="236"/>
      <c r="H261" s="236"/>
      <c r="I261" s="236"/>
      <c r="J261" s="236"/>
    </row>
    <row r="262" spans="1:10" ht="16.5">
      <c r="A262" s="108" t="s">
        <v>405</v>
      </c>
      <c r="B262" s="106"/>
      <c r="C262" s="106"/>
      <c r="D262" s="106"/>
      <c r="E262" s="106"/>
      <c r="F262" s="106"/>
      <c r="G262" s="234">
        <v>35500000</v>
      </c>
      <c r="H262" s="234"/>
      <c r="I262" s="241">
        <v>35500000</v>
      </c>
      <c r="J262" s="236"/>
    </row>
    <row r="263" spans="1:10" ht="17.25">
      <c r="A263" s="232" t="s">
        <v>296</v>
      </c>
      <c r="B263" s="232"/>
      <c r="C263" s="232"/>
      <c r="D263" s="232"/>
      <c r="E263" s="106"/>
      <c r="F263" s="106"/>
      <c r="G263" s="240">
        <f>G255+G260</f>
        <v>11332500000</v>
      </c>
      <c r="H263" s="232"/>
      <c r="I263" s="240">
        <f>I255+I260</f>
        <v>11332500000</v>
      </c>
      <c r="J263" s="232"/>
    </row>
    <row r="264" spans="1:10" ht="17.25">
      <c r="A264" s="121"/>
      <c r="B264" s="121"/>
      <c r="C264" s="121"/>
      <c r="D264" s="121"/>
      <c r="E264" s="106"/>
      <c r="F264" s="106"/>
      <c r="G264" s="120"/>
      <c r="H264" s="121"/>
      <c r="I264" s="120"/>
      <c r="J264" s="121"/>
    </row>
    <row r="265" spans="1:10" ht="17.25">
      <c r="A265" s="121"/>
      <c r="B265" s="121"/>
      <c r="C265" s="121"/>
      <c r="D265" s="121"/>
      <c r="E265" s="106"/>
      <c r="F265" s="106"/>
      <c r="G265" s="120"/>
      <c r="H265" s="121"/>
      <c r="I265" s="120"/>
      <c r="J265" s="121"/>
    </row>
    <row r="266" spans="1:10" ht="17.25">
      <c r="A266" s="121"/>
      <c r="B266" s="121"/>
      <c r="C266" s="121"/>
      <c r="D266" s="121"/>
      <c r="E266" s="106"/>
      <c r="F266" s="106"/>
      <c r="G266" s="120"/>
      <c r="H266" s="121"/>
      <c r="I266" s="120"/>
      <c r="J266" s="121"/>
    </row>
    <row r="267" spans="1:10" ht="17.25">
      <c r="A267" s="121"/>
      <c r="B267" s="121"/>
      <c r="C267" s="121"/>
      <c r="D267" s="121"/>
      <c r="E267" s="106"/>
      <c r="F267" s="106"/>
      <c r="G267" s="120"/>
      <c r="H267" s="121"/>
      <c r="I267" s="120"/>
      <c r="J267" s="121"/>
    </row>
    <row r="268" spans="1:10" ht="17.25">
      <c r="A268" s="121"/>
      <c r="B268" s="121"/>
      <c r="C268" s="121"/>
      <c r="D268" s="121"/>
      <c r="E268" s="106"/>
      <c r="F268" s="106"/>
      <c r="G268" s="120"/>
      <c r="H268" s="121"/>
      <c r="I268" s="120"/>
      <c r="J268" s="121"/>
    </row>
    <row r="269" spans="1:10" ht="17.25">
      <c r="A269" s="121"/>
      <c r="B269" s="121"/>
      <c r="C269" s="121"/>
      <c r="D269" s="121"/>
      <c r="E269" s="106"/>
      <c r="F269" s="106"/>
      <c r="G269" s="120"/>
      <c r="H269" s="121"/>
      <c r="I269" s="120"/>
      <c r="J269" s="121"/>
    </row>
    <row r="270" spans="1:10" ht="17.25">
      <c r="A270" s="121"/>
      <c r="B270" s="121"/>
      <c r="C270" s="121"/>
      <c r="D270" s="121"/>
      <c r="E270" s="106"/>
      <c r="F270" s="106"/>
      <c r="G270" s="120"/>
      <c r="H270" s="121"/>
      <c r="I270" s="120"/>
      <c r="J270" s="121"/>
    </row>
    <row r="271" spans="1:10" ht="17.25">
      <c r="A271" s="121"/>
      <c r="B271" s="121"/>
      <c r="C271" s="121"/>
      <c r="D271" s="121"/>
      <c r="E271" s="106"/>
      <c r="F271" s="106"/>
      <c r="G271" s="120"/>
      <c r="H271" s="121"/>
      <c r="I271" s="120"/>
      <c r="J271" s="121"/>
    </row>
    <row r="272" spans="1:10" ht="17.25">
      <c r="A272" s="121"/>
      <c r="B272" s="121"/>
      <c r="C272" s="121"/>
      <c r="D272" s="121"/>
      <c r="E272" s="106"/>
      <c r="F272" s="106"/>
      <c r="G272" s="120"/>
      <c r="H272" s="121"/>
      <c r="I272" s="120"/>
      <c r="J272" s="121"/>
    </row>
    <row r="273" spans="1:10" ht="17.25">
      <c r="A273" s="121"/>
      <c r="B273" s="121"/>
      <c r="C273" s="121"/>
      <c r="D273" s="121"/>
      <c r="E273" s="106"/>
      <c r="F273" s="106"/>
      <c r="G273" s="120"/>
      <c r="H273" s="121"/>
      <c r="I273" s="120"/>
      <c r="J273" s="121"/>
    </row>
    <row r="274" spans="1:10" ht="17.25">
      <c r="A274" s="121"/>
      <c r="B274" s="121"/>
      <c r="C274" s="121"/>
      <c r="D274" s="121"/>
      <c r="E274" s="106"/>
      <c r="F274" s="106"/>
      <c r="G274" s="120"/>
      <c r="H274" s="121"/>
      <c r="I274" s="120"/>
      <c r="J274" s="121"/>
    </row>
    <row r="275" spans="1:10" ht="17.25">
      <c r="A275" s="121"/>
      <c r="B275" s="121"/>
      <c r="C275" s="121"/>
      <c r="D275" s="121"/>
      <c r="E275" s="106"/>
      <c r="F275" s="106"/>
      <c r="G275" s="120"/>
      <c r="H275" s="121"/>
      <c r="I275" s="120"/>
      <c r="J275" s="121"/>
    </row>
    <row r="276" spans="1:10" ht="17.25">
      <c r="A276" s="117" t="s">
        <v>406</v>
      </c>
      <c r="B276" s="117"/>
      <c r="C276" s="117"/>
      <c r="D276" s="117"/>
      <c r="E276" s="106"/>
      <c r="F276" s="106"/>
      <c r="G276" s="236" t="s">
        <v>291</v>
      </c>
      <c r="H276" s="236"/>
      <c r="I276" s="236" t="s">
        <v>292</v>
      </c>
      <c r="J276" s="236"/>
    </row>
    <row r="277" spans="1:10" ht="17.25">
      <c r="A277" s="108" t="s">
        <v>407</v>
      </c>
      <c r="B277" s="117"/>
      <c r="C277" s="117"/>
      <c r="D277" s="117"/>
      <c r="E277" s="106"/>
      <c r="F277" s="106"/>
      <c r="G277" s="234">
        <f>1947000*10000</f>
        <v>19470000000</v>
      </c>
      <c r="H277" s="234"/>
      <c r="I277" s="234">
        <f>1947000*10000</f>
        <v>19470000000</v>
      </c>
      <c r="J277" s="234"/>
    </row>
    <row r="278" spans="1:10" ht="17.25">
      <c r="A278" s="108" t="s">
        <v>408</v>
      </c>
      <c r="B278" s="117"/>
      <c r="C278" s="117"/>
      <c r="D278" s="117"/>
      <c r="E278" s="106"/>
      <c r="F278" s="106"/>
      <c r="G278" s="234">
        <v>13530000000</v>
      </c>
      <c r="H278" s="234"/>
      <c r="I278" s="234">
        <v>13530000000</v>
      </c>
      <c r="J278" s="234"/>
    </row>
    <row r="279" spans="1:10" ht="17.25">
      <c r="A279" s="232" t="s">
        <v>296</v>
      </c>
      <c r="B279" s="232"/>
      <c r="C279" s="232"/>
      <c r="D279" s="232"/>
      <c r="E279" s="106"/>
      <c r="F279" s="106"/>
      <c r="G279" s="237">
        <f>SUM(G277:H278)</f>
        <v>33000000000</v>
      </c>
      <c r="H279" s="237"/>
      <c r="I279" s="237">
        <f>SUM(I277:J278)</f>
        <v>33000000000</v>
      </c>
      <c r="J279" s="237"/>
    </row>
    <row r="280" spans="1:10" ht="18">
      <c r="A280" s="106" t="s">
        <v>409</v>
      </c>
      <c r="B280" s="106"/>
      <c r="C280" s="106"/>
      <c r="D280" s="106"/>
      <c r="E280" s="106"/>
      <c r="F280" s="106"/>
      <c r="G280" s="238">
        <v>135300</v>
      </c>
      <c r="H280" s="239"/>
      <c r="I280" s="238">
        <v>135300</v>
      </c>
      <c r="J280" s="239"/>
    </row>
    <row r="281" spans="1:10" ht="18">
      <c r="A281" s="106"/>
      <c r="B281" s="106"/>
      <c r="C281" s="106"/>
      <c r="D281" s="106"/>
      <c r="E281" s="106"/>
      <c r="F281" s="106"/>
      <c r="G281" s="208"/>
      <c r="H281" s="209"/>
      <c r="I281" s="208"/>
      <c r="J281" s="209"/>
    </row>
    <row r="282" spans="1:11" ht="17.25">
      <c r="A282" s="106" t="s">
        <v>593</v>
      </c>
      <c r="B282" s="117"/>
      <c r="C282" s="117"/>
      <c r="D282" s="117"/>
      <c r="E282" s="106"/>
      <c r="F282" s="106"/>
      <c r="G282" s="123"/>
      <c r="H282" s="123"/>
      <c r="I282" s="123"/>
      <c r="J282" s="123"/>
      <c r="K282" s="203"/>
    </row>
    <row r="283" spans="1:11" ht="17.25">
      <c r="A283" s="106" t="s">
        <v>584</v>
      </c>
      <c r="B283" s="117"/>
      <c r="C283" s="203"/>
      <c r="D283" s="117"/>
      <c r="E283" s="106"/>
      <c r="F283" s="106"/>
      <c r="G283" s="123"/>
      <c r="H283" s="123"/>
      <c r="I283" s="203"/>
      <c r="J283" s="203"/>
      <c r="K283" s="203"/>
    </row>
    <row r="284" spans="1:10" ht="17.25">
      <c r="A284" s="106"/>
      <c r="B284" s="108" t="s">
        <v>585</v>
      </c>
      <c r="C284" s="117"/>
      <c r="D284" s="117"/>
      <c r="E284" s="106"/>
      <c r="F284" s="106"/>
      <c r="G284" s="123"/>
      <c r="H284" s="123"/>
      <c r="I284" s="234" t="s">
        <v>587</v>
      </c>
      <c r="J284" s="234"/>
    </row>
    <row r="285" spans="1:10" ht="17.25" customHeight="1">
      <c r="A285" s="210"/>
      <c r="B285" s="233" t="s">
        <v>586</v>
      </c>
      <c r="C285" s="233"/>
      <c r="D285" s="233"/>
      <c r="E285" s="233"/>
      <c r="F285" s="233"/>
      <c r="G285" s="233"/>
      <c r="H285" s="233"/>
      <c r="I285" s="220" t="s">
        <v>588</v>
      </c>
      <c r="J285" s="220"/>
    </row>
    <row r="286" spans="1:10" ht="17.25">
      <c r="A286" s="232" t="s">
        <v>296</v>
      </c>
      <c r="B286" s="232"/>
      <c r="C286" s="232"/>
      <c r="D286" s="232"/>
      <c r="E286" s="106"/>
      <c r="F286" s="106"/>
      <c r="G286" s="236"/>
      <c r="H286" s="236"/>
      <c r="I286" s="232" t="s">
        <v>589</v>
      </c>
      <c r="J286" s="232"/>
    </row>
    <row r="287" spans="1:10" ht="16.5">
      <c r="A287" s="108"/>
      <c r="B287" s="106"/>
      <c r="C287" s="106"/>
      <c r="D287" s="106"/>
      <c r="E287" s="106"/>
      <c r="F287" s="106"/>
      <c r="G287" s="234"/>
      <c r="H287" s="234"/>
      <c r="I287" s="234"/>
      <c r="J287" s="234"/>
    </row>
    <row r="288" spans="1:10" ht="17.25">
      <c r="A288" s="117" t="s">
        <v>594</v>
      </c>
      <c r="B288" s="106"/>
      <c r="C288" s="106"/>
      <c r="D288" s="106"/>
      <c r="E288" s="106"/>
      <c r="F288" s="106"/>
      <c r="G288" s="236"/>
      <c r="H288" s="236"/>
      <c r="I288" s="236"/>
      <c r="J288" s="236"/>
    </row>
    <row r="289" spans="1:10" ht="16.5">
      <c r="A289" s="106" t="s">
        <v>595</v>
      </c>
      <c r="B289" s="106"/>
      <c r="C289" s="106"/>
      <c r="D289" s="106"/>
      <c r="E289" s="106"/>
      <c r="F289" s="106"/>
      <c r="G289" s="236"/>
      <c r="H289" s="236"/>
      <c r="I289" s="236"/>
      <c r="J289" s="236"/>
    </row>
    <row r="290" spans="1:10" ht="16.5">
      <c r="A290" s="106"/>
      <c r="B290" s="106"/>
      <c r="C290" s="106"/>
      <c r="D290" s="106"/>
      <c r="E290" s="106"/>
      <c r="F290" s="106"/>
      <c r="G290" s="112"/>
      <c r="H290" s="112"/>
      <c r="I290" s="112"/>
      <c r="J290" s="112"/>
    </row>
    <row r="291" spans="1:10" ht="17.25">
      <c r="A291" s="117" t="s">
        <v>578</v>
      </c>
      <c r="B291" s="117"/>
      <c r="C291" s="106"/>
      <c r="D291" s="106"/>
      <c r="E291" s="106"/>
      <c r="F291" s="106"/>
      <c r="G291" s="236" t="s">
        <v>291</v>
      </c>
      <c r="H291" s="236"/>
      <c r="I291" s="236" t="s">
        <v>292</v>
      </c>
      <c r="J291" s="236"/>
    </row>
    <row r="292" spans="1:10" ht="16.5">
      <c r="A292" s="108" t="s">
        <v>410</v>
      </c>
      <c r="B292" s="106"/>
      <c r="C292" s="106"/>
      <c r="D292" s="106"/>
      <c r="E292" s="106"/>
      <c r="F292" s="106"/>
      <c r="G292" s="234">
        <v>3300000</v>
      </c>
      <c r="H292" s="234"/>
      <c r="I292" s="234">
        <v>3300000</v>
      </c>
      <c r="J292" s="234"/>
    </row>
    <row r="293" spans="1:10" ht="16.5">
      <c r="A293" s="108" t="s">
        <v>411</v>
      </c>
      <c r="B293" s="106"/>
      <c r="C293" s="106"/>
      <c r="D293" s="106"/>
      <c r="E293" s="106"/>
      <c r="F293" s="106"/>
      <c r="G293" s="234">
        <v>3300000</v>
      </c>
      <c r="H293" s="234"/>
      <c r="I293" s="234">
        <v>3300000</v>
      </c>
      <c r="J293" s="234"/>
    </row>
    <row r="294" spans="1:10" ht="16.5">
      <c r="A294" s="108" t="s">
        <v>412</v>
      </c>
      <c r="B294" s="106"/>
      <c r="C294" s="106"/>
      <c r="D294" s="106"/>
      <c r="E294" s="106"/>
      <c r="F294" s="106"/>
      <c r="G294" s="234">
        <v>3300000</v>
      </c>
      <c r="H294" s="234"/>
      <c r="I294" s="234">
        <v>3300000</v>
      </c>
      <c r="J294" s="234"/>
    </row>
    <row r="295" spans="1:10" ht="16.5">
      <c r="A295" s="108" t="s">
        <v>413</v>
      </c>
      <c r="B295" s="106"/>
      <c r="C295" s="106"/>
      <c r="D295" s="106"/>
      <c r="E295" s="106"/>
      <c r="F295" s="106"/>
      <c r="G295" s="236"/>
      <c r="H295" s="236"/>
      <c r="I295" s="236"/>
      <c r="J295" s="236"/>
    </row>
    <row r="296" spans="1:10" ht="16.5">
      <c r="A296" s="108" t="s">
        <v>414</v>
      </c>
      <c r="B296" s="106"/>
      <c r="C296" s="106"/>
      <c r="D296" s="106"/>
      <c r="E296" s="106"/>
      <c r="F296" s="106"/>
      <c r="G296" s="234">
        <v>135300</v>
      </c>
      <c r="H296" s="234"/>
      <c r="I296" s="234">
        <v>135300</v>
      </c>
      <c r="J296" s="234"/>
    </row>
    <row r="297" spans="1:10" ht="16.5">
      <c r="A297" s="108" t="s">
        <v>412</v>
      </c>
      <c r="B297" s="106"/>
      <c r="C297" s="106"/>
      <c r="D297" s="106"/>
      <c r="E297" s="106"/>
      <c r="F297" s="106"/>
      <c r="G297" s="234">
        <v>135300</v>
      </c>
      <c r="H297" s="234"/>
      <c r="I297" s="234">
        <v>135300</v>
      </c>
      <c r="J297" s="234"/>
    </row>
    <row r="298" spans="1:10" ht="16.5">
      <c r="A298" s="108" t="s">
        <v>413</v>
      </c>
      <c r="B298" s="106"/>
      <c r="C298" s="106"/>
      <c r="D298" s="106"/>
      <c r="E298" s="106"/>
      <c r="F298" s="106"/>
      <c r="G298" s="236"/>
      <c r="H298" s="236"/>
      <c r="I298" s="236"/>
      <c r="J298" s="236"/>
    </row>
    <row r="299" spans="1:10" ht="16.5">
      <c r="A299" s="108" t="s">
        <v>415</v>
      </c>
      <c r="B299" s="106"/>
      <c r="C299" s="106"/>
      <c r="D299" s="106"/>
      <c r="E299" s="106"/>
      <c r="F299" s="106"/>
      <c r="G299" s="234">
        <v>3164700</v>
      </c>
      <c r="H299" s="234"/>
      <c r="I299" s="234">
        <v>3164700</v>
      </c>
      <c r="J299" s="234"/>
    </row>
    <row r="300" spans="1:10" ht="16.5">
      <c r="A300" s="108" t="s">
        <v>412</v>
      </c>
      <c r="B300" s="106"/>
      <c r="C300" s="106"/>
      <c r="D300" s="106"/>
      <c r="E300" s="106"/>
      <c r="F300" s="106"/>
      <c r="G300" s="234">
        <v>3164700</v>
      </c>
      <c r="H300" s="234"/>
      <c r="I300" s="234">
        <v>3164700</v>
      </c>
      <c r="J300" s="234"/>
    </row>
    <row r="301" spans="1:10" ht="16.5">
      <c r="A301" s="108" t="s">
        <v>413</v>
      </c>
      <c r="B301" s="106"/>
      <c r="C301" s="106"/>
      <c r="D301" s="106"/>
      <c r="E301" s="106"/>
      <c r="F301" s="106"/>
      <c r="G301" s="236"/>
      <c r="H301" s="236"/>
      <c r="I301" s="236"/>
      <c r="J301" s="236"/>
    </row>
    <row r="302" spans="1:10" ht="16.5">
      <c r="A302" s="118" t="s">
        <v>416</v>
      </c>
      <c r="B302" s="106"/>
      <c r="C302" s="106"/>
      <c r="D302" s="106"/>
      <c r="E302" s="106"/>
      <c r="F302" s="106"/>
      <c r="G302" s="234">
        <v>10000</v>
      </c>
      <c r="H302" s="234"/>
      <c r="I302" s="234">
        <v>10000</v>
      </c>
      <c r="J302" s="234"/>
    </row>
    <row r="303" spans="1:10" ht="16.5">
      <c r="A303" s="118"/>
      <c r="B303" s="106"/>
      <c r="C303" s="106"/>
      <c r="D303" s="106"/>
      <c r="E303" s="106"/>
      <c r="F303" s="106"/>
      <c r="G303" s="123"/>
      <c r="H303" s="123"/>
      <c r="I303" s="123"/>
      <c r="J303" s="123"/>
    </row>
    <row r="304" spans="1:10" ht="17.25">
      <c r="A304" s="115" t="s">
        <v>579</v>
      </c>
      <c r="B304" s="117"/>
      <c r="C304" s="117"/>
      <c r="D304" s="106"/>
      <c r="E304" s="106"/>
      <c r="F304" s="106"/>
      <c r="G304" s="123"/>
      <c r="H304" s="123"/>
      <c r="I304" s="123"/>
      <c r="J304" s="123"/>
    </row>
    <row r="305" spans="1:10" ht="16.5">
      <c r="A305" s="108" t="s">
        <v>580</v>
      </c>
      <c r="B305" s="106"/>
      <c r="C305" s="106"/>
      <c r="D305" s="106"/>
      <c r="E305" s="106"/>
      <c r="F305" s="106"/>
      <c r="G305" s="234">
        <v>7635802880</v>
      </c>
      <c r="H305" s="234"/>
      <c r="I305" s="123"/>
      <c r="J305" s="123"/>
    </row>
    <row r="306" spans="1:10" ht="16.5">
      <c r="A306" s="108" t="s">
        <v>581</v>
      </c>
      <c r="B306" s="106"/>
      <c r="C306" s="106"/>
      <c r="D306" s="106"/>
      <c r="E306" s="106"/>
      <c r="F306" s="106"/>
      <c r="G306" s="234">
        <v>1195714900</v>
      </c>
      <c r="H306" s="234"/>
      <c r="I306" s="123"/>
      <c r="J306" s="123"/>
    </row>
    <row r="307" spans="1:10" ht="16.5">
      <c r="A307" s="108" t="s">
        <v>582</v>
      </c>
      <c r="B307" s="106"/>
      <c r="C307" s="106"/>
      <c r="D307" s="106"/>
      <c r="E307" s="106"/>
      <c r="F307" s="106"/>
      <c r="G307" s="123"/>
      <c r="H307" s="123"/>
      <c r="I307" s="123"/>
      <c r="J307" s="123"/>
    </row>
    <row r="308" spans="1:10" ht="17.25">
      <c r="A308" s="115" t="s">
        <v>583</v>
      </c>
      <c r="B308" s="207"/>
      <c r="C308" s="207"/>
      <c r="D308" s="207"/>
      <c r="E308" s="207"/>
      <c r="F308" s="106"/>
      <c r="G308" s="235">
        <f>SUM(G305:H307)</f>
        <v>8831517780</v>
      </c>
      <c r="H308" s="235"/>
      <c r="I308" s="236"/>
      <c r="J308" s="236"/>
    </row>
    <row r="309" spans="1:10" ht="17.25">
      <c r="A309" s="206"/>
      <c r="B309" s="207"/>
      <c r="C309" s="207"/>
      <c r="D309" s="207"/>
      <c r="E309" s="207"/>
      <c r="F309" s="106"/>
      <c r="G309" s="151"/>
      <c r="H309" s="151"/>
      <c r="I309" s="112"/>
      <c r="J309" s="112"/>
    </row>
    <row r="310" spans="1:10" ht="17.25">
      <c r="A310" s="117" t="s">
        <v>417</v>
      </c>
      <c r="B310" s="117"/>
      <c r="C310" s="117"/>
      <c r="D310" s="106"/>
      <c r="E310" s="106"/>
      <c r="F310" s="106"/>
      <c r="G310" s="236" t="s">
        <v>291</v>
      </c>
      <c r="H310" s="236"/>
      <c r="I310" s="236" t="s">
        <v>292</v>
      </c>
      <c r="J310" s="236"/>
    </row>
    <row r="311" spans="1:10" ht="16.5">
      <c r="A311" s="108" t="s">
        <v>418</v>
      </c>
      <c r="B311" s="106"/>
      <c r="C311" s="106"/>
      <c r="D311" s="106"/>
      <c r="E311" s="106"/>
      <c r="F311" s="106"/>
      <c r="G311" s="234"/>
      <c r="H311" s="234"/>
      <c r="I311" s="234"/>
      <c r="J311" s="234"/>
    </row>
    <row r="312" spans="1:10" ht="16.5">
      <c r="A312" s="108" t="s">
        <v>419</v>
      </c>
      <c r="B312" s="106"/>
      <c r="C312" s="106"/>
      <c r="D312" s="106"/>
      <c r="E312" s="106"/>
      <c r="F312" s="106"/>
      <c r="G312" s="234">
        <v>217136248</v>
      </c>
      <c r="H312" s="234"/>
      <c r="I312" s="234">
        <v>217136248</v>
      </c>
      <c r="J312" s="234"/>
    </row>
    <row r="313" spans="1:10" ht="16.5">
      <c r="A313" s="108" t="s">
        <v>420</v>
      </c>
      <c r="B313" s="106"/>
      <c r="C313" s="106"/>
      <c r="D313" s="106"/>
      <c r="E313" s="106"/>
      <c r="F313" s="106"/>
      <c r="G313" s="234">
        <v>375581628</v>
      </c>
      <c r="H313" s="234"/>
      <c r="I313" s="234">
        <v>375581628</v>
      </c>
      <c r="J313" s="234"/>
    </row>
    <row r="314" spans="1:10" ht="16.5">
      <c r="A314" s="108" t="s">
        <v>421</v>
      </c>
      <c r="B314" s="106"/>
      <c r="C314" s="106"/>
      <c r="D314" s="106"/>
      <c r="E314" s="106"/>
      <c r="F314" s="106"/>
      <c r="G314" s="234">
        <v>55077669</v>
      </c>
      <c r="H314" s="234"/>
      <c r="I314" s="234">
        <v>55077669</v>
      </c>
      <c r="J314" s="234"/>
    </row>
    <row r="315" spans="1:10" ht="17.25">
      <c r="A315" s="232" t="s">
        <v>296</v>
      </c>
      <c r="B315" s="232"/>
      <c r="C315" s="232"/>
      <c r="D315" s="232"/>
      <c r="E315" s="106"/>
      <c r="F315" s="106"/>
      <c r="G315" s="235">
        <f>SUM(G311:H314)</f>
        <v>647795545</v>
      </c>
      <c r="H315" s="235"/>
      <c r="I315" s="235">
        <f>SUM(I311:J314)</f>
        <v>647795545</v>
      </c>
      <c r="J315" s="235"/>
    </row>
    <row r="316" spans="1:10" ht="17.25">
      <c r="A316" s="121"/>
      <c r="B316" s="121"/>
      <c r="C316" s="121"/>
      <c r="D316" s="121"/>
      <c r="E316" s="106"/>
      <c r="F316" s="106"/>
      <c r="G316" s="151"/>
      <c r="H316" s="151"/>
      <c r="I316" s="151"/>
      <c r="J316" s="151"/>
    </row>
    <row r="317" spans="1:10" ht="17.25">
      <c r="A317" s="121"/>
      <c r="B317" s="121"/>
      <c r="C317" s="121"/>
      <c r="D317" s="121"/>
      <c r="E317" s="106"/>
      <c r="F317" s="106"/>
      <c r="G317" s="151"/>
      <c r="H317" s="151"/>
      <c r="I317" s="151"/>
      <c r="J317" s="151"/>
    </row>
    <row r="318" spans="1:10" ht="17.25">
      <c r="A318" s="121"/>
      <c r="B318" s="121"/>
      <c r="C318" s="121"/>
      <c r="D318" s="121"/>
      <c r="E318" s="106"/>
      <c r="F318" s="106"/>
      <c r="G318" s="151"/>
      <c r="H318" s="151"/>
      <c r="I318" s="151"/>
      <c r="J318" s="151"/>
    </row>
    <row r="319" spans="1:10" ht="17.25">
      <c r="A319" s="121"/>
      <c r="B319" s="121"/>
      <c r="C319" s="121"/>
      <c r="D319" s="121"/>
      <c r="E319" s="106"/>
      <c r="F319" s="106"/>
      <c r="G319" s="151"/>
      <c r="H319" s="151"/>
      <c r="I319" s="151"/>
      <c r="J319" s="151"/>
    </row>
    <row r="320" spans="1:10" ht="17.25" customHeight="1">
      <c r="A320" s="231" t="s">
        <v>422</v>
      </c>
      <c r="B320" s="231"/>
      <c r="C320" s="231"/>
      <c r="D320" s="231"/>
      <c r="E320" s="231"/>
      <c r="F320" s="231"/>
      <c r="G320" s="231"/>
      <c r="H320" s="231"/>
      <c r="I320" s="231"/>
      <c r="J320" s="231"/>
    </row>
    <row r="321" spans="1:10" ht="17.25">
      <c r="A321" s="111"/>
      <c r="B321" s="111"/>
      <c r="C321" s="111"/>
      <c r="D321" s="111"/>
      <c r="E321" s="111"/>
      <c r="F321" s="111"/>
      <c r="G321" s="236" t="s">
        <v>288</v>
      </c>
      <c r="H321" s="236" t="s">
        <v>289</v>
      </c>
      <c r="I321" s="236"/>
      <c r="J321" s="236"/>
    </row>
    <row r="322" spans="1:10" ht="16.5">
      <c r="A322" s="242"/>
      <c r="B322" s="242"/>
      <c r="C322" s="242"/>
      <c r="D322" s="242"/>
      <c r="E322" s="106"/>
      <c r="F322" s="106"/>
      <c r="G322" s="236" t="s">
        <v>483</v>
      </c>
      <c r="H322" s="236"/>
      <c r="I322" s="236" t="s">
        <v>482</v>
      </c>
      <c r="J322" s="236"/>
    </row>
    <row r="323" spans="1:10" ht="17.25">
      <c r="A323" s="243" t="s">
        <v>570</v>
      </c>
      <c r="B323" s="243"/>
      <c r="C323" s="243"/>
      <c r="D323" s="243"/>
      <c r="E323" s="243"/>
      <c r="F323" s="243"/>
      <c r="G323" s="235">
        <f>SUM(G324:H327)</f>
        <v>54431631766</v>
      </c>
      <c r="H323" s="235"/>
      <c r="I323" s="235">
        <f>SUM(I324:J327)</f>
        <v>98939410710</v>
      </c>
      <c r="J323" s="235"/>
    </row>
    <row r="324" spans="1:10" ht="16.5">
      <c r="A324" s="106" t="s">
        <v>423</v>
      </c>
      <c r="B324" s="106"/>
      <c r="C324" s="106"/>
      <c r="D324" s="106"/>
      <c r="E324" s="106"/>
      <c r="F324" s="106"/>
      <c r="G324" s="234"/>
      <c r="H324" s="234"/>
      <c r="I324" s="234"/>
      <c r="J324" s="234"/>
    </row>
    <row r="325" spans="1:10" ht="16.5">
      <c r="A325" s="205" t="s">
        <v>424</v>
      </c>
      <c r="B325" s="118"/>
      <c r="C325" s="118"/>
      <c r="D325" s="106"/>
      <c r="E325" s="106"/>
      <c r="F325" s="106"/>
      <c r="G325" s="234">
        <v>49790594744</v>
      </c>
      <c r="H325" s="234"/>
      <c r="I325" s="234">
        <v>76590460788</v>
      </c>
      <c r="J325" s="234"/>
    </row>
    <row r="326" spans="1:10" ht="16.5">
      <c r="A326" s="205" t="s">
        <v>425</v>
      </c>
      <c r="B326" s="106"/>
      <c r="C326" s="106"/>
      <c r="D326" s="106"/>
      <c r="E326" s="106"/>
      <c r="F326" s="106"/>
      <c r="G326" s="234">
        <v>3538583529</v>
      </c>
      <c r="H326" s="234"/>
      <c r="I326" s="234">
        <v>3027599950</v>
      </c>
      <c r="J326" s="234"/>
    </row>
    <row r="327" spans="1:10" ht="16.5">
      <c r="A327" s="205" t="s">
        <v>426</v>
      </c>
      <c r="B327" s="106"/>
      <c r="C327" s="106"/>
      <c r="D327" s="106"/>
      <c r="E327" s="106"/>
      <c r="F327" s="106"/>
      <c r="G327" s="234">
        <v>1102453493</v>
      </c>
      <c r="H327" s="234"/>
      <c r="I327" s="234">
        <v>19321349972</v>
      </c>
      <c r="J327" s="234"/>
    </row>
    <row r="328" spans="1:10" ht="16.5">
      <c r="A328" s="116"/>
      <c r="B328" s="116"/>
      <c r="C328" s="116"/>
      <c r="D328" s="116"/>
      <c r="E328" s="116"/>
      <c r="F328" s="116"/>
      <c r="G328" s="116"/>
      <c r="H328" s="116"/>
      <c r="I328" s="116"/>
      <c r="J328" s="116"/>
    </row>
    <row r="329" spans="1:10" ht="17.25">
      <c r="A329" s="117" t="s">
        <v>571</v>
      </c>
      <c r="B329" s="106"/>
      <c r="C329" s="106"/>
      <c r="D329" s="106"/>
      <c r="E329" s="106"/>
      <c r="F329" s="106"/>
      <c r="G329" s="236" t="s">
        <v>483</v>
      </c>
      <c r="H329" s="236"/>
      <c r="I329" s="236" t="s">
        <v>482</v>
      </c>
      <c r="J329" s="236"/>
    </row>
    <row r="330" spans="1:10" ht="16.5">
      <c r="A330" s="106" t="s">
        <v>423</v>
      </c>
      <c r="B330" s="106"/>
      <c r="C330" s="106"/>
      <c r="D330" s="106"/>
      <c r="E330" s="106"/>
      <c r="F330" s="106"/>
      <c r="G330" s="220"/>
      <c r="H330" s="236"/>
      <c r="I330" s="236"/>
      <c r="J330" s="236"/>
    </row>
    <row r="331" spans="1:10" ht="17.25">
      <c r="A331" s="108" t="s">
        <v>427</v>
      </c>
      <c r="B331" s="106"/>
      <c r="C331" s="106"/>
      <c r="D331" s="106"/>
      <c r="E331" s="106"/>
      <c r="F331" s="106"/>
      <c r="G331" s="220"/>
      <c r="H331" s="236"/>
      <c r="I331" s="240"/>
      <c r="J331" s="232"/>
    </row>
    <row r="332" spans="1:10" ht="16.5">
      <c r="A332" s="108" t="s">
        <v>428</v>
      </c>
      <c r="B332" s="106"/>
      <c r="C332" s="106"/>
      <c r="D332" s="106"/>
      <c r="E332" s="106"/>
      <c r="F332" s="106"/>
      <c r="G332" s="106"/>
      <c r="H332" s="106"/>
      <c r="I332" s="241"/>
      <c r="J332" s="236"/>
    </row>
    <row r="333" spans="1:10" ht="16.5">
      <c r="A333" s="108" t="s">
        <v>429</v>
      </c>
      <c r="B333" s="106"/>
      <c r="C333" s="106"/>
      <c r="D333" s="106"/>
      <c r="E333" s="106"/>
      <c r="F333" s="106"/>
      <c r="G333" s="236"/>
      <c r="H333" s="236"/>
      <c r="I333" s="236"/>
      <c r="J333" s="236"/>
    </row>
    <row r="334" spans="1:10" ht="16.5">
      <c r="A334" s="108" t="s">
        <v>430</v>
      </c>
      <c r="B334" s="106"/>
      <c r="C334" s="106"/>
      <c r="D334" s="106"/>
      <c r="E334" s="106"/>
      <c r="F334" s="106"/>
      <c r="G334" s="236"/>
      <c r="H334" s="236"/>
      <c r="I334" s="236"/>
      <c r="J334" s="236"/>
    </row>
    <row r="335" spans="1:10" ht="16.5">
      <c r="A335" s="108" t="s">
        <v>377</v>
      </c>
      <c r="B335" s="106"/>
      <c r="C335" s="106"/>
      <c r="D335" s="106"/>
      <c r="E335" s="106"/>
      <c r="F335" s="106"/>
      <c r="G335" s="236"/>
      <c r="H335" s="236"/>
      <c r="I335" s="236"/>
      <c r="J335" s="236"/>
    </row>
    <row r="336" spans="1:10" ht="16.5">
      <c r="A336" s="108" t="s">
        <v>431</v>
      </c>
      <c r="B336" s="106"/>
      <c r="C336" s="106"/>
      <c r="D336" s="106"/>
      <c r="E336" s="106"/>
      <c r="F336" s="106"/>
      <c r="G336" s="236"/>
      <c r="H336" s="236"/>
      <c r="I336" s="236"/>
      <c r="J336" s="236"/>
    </row>
    <row r="337" spans="1:10" ht="16.5">
      <c r="A337" s="108"/>
      <c r="B337" s="106"/>
      <c r="C337" s="106"/>
      <c r="D337" s="106"/>
      <c r="E337" s="106"/>
      <c r="F337" s="106"/>
      <c r="G337" s="112"/>
      <c r="H337" s="112"/>
      <c r="I337" s="112"/>
      <c r="J337" s="112"/>
    </row>
    <row r="338" spans="1:10" ht="17.25">
      <c r="A338" s="117" t="s">
        <v>572</v>
      </c>
      <c r="B338" s="106"/>
      <c r="C338" s="106"/>
      <c r="D338" s="106"/>
      <c r="E338" s="106"/>
      <c r="F338" s="106"/>
      <c r="G338" s="240">
        <f>G323-G332</f>
        <v>54431631766</v>
      </c>
      <c r="H338" s="232"/>
      <c r="I338" s="240">
        <f>I323-I332</f>
        <v>98939410710</v>
      </c>
      <c r="J338" s="232"/>
    </row>
    <row r="339" spans="1:10" ht="16.5">
      <c r="A339" s="106" t="s">
        <v>423</v>
      </c>
      <c r="B339" s="106"/>
      <c r="C339" s="106"/>
      <c r="D339" s="106"/>
      <c r="E339" s="106"/>
      <c r="F339" s="106"/>
      <c r="G339" s="236"/>
      <c r="H339" s="236"/>
      <c r="I339" s="236"/>
      <c r="J339" s="236"/>
    </row>
    <row r="340" spans="1:10" ht="16.5">
      <c r="A340" s="108" t="s">
        <v>432</v>
      </c>
      <c r="B340" s="106"/>
      <c r="C340" s="106"/>
      <c r="D340" s="106"/>
      <c r="E340" s="106"/>
      <c r="F340" s="106"/>
      <c r="G340" s="236"/>
      <c r="H340" s="236"/>
      <c r="I340" s="236"/>
      <c r="J340" s="236"/>
    </row>
    <row r="341" spans="1:10" ht="16.5">
      <c r="A341" s="108" t="s">
        <v>433</v>
      </c>
      <c r="B341" s="106"/>
      <c r="C341" s="106"/>
      <c r="D341" s="106"/>
      <c r="E341" s="106"/>
      <c r="F341" s="106"/>
      <c r="G341" s="236"/>
      <c r="H341" s="236"/>
      <c r="I341" s="236"/>
      <c r="J341" s="236"/>
    </row>
    <row r="342" spans="1:10" ht="16.5">
      <c r="A342" s="108"/>
      <c r="B342" s="106"/>
      <c r="C342" s="106"/>
      <c r="D342" s="106"/>
      <c r="E342" s="106"/>
      <c r="F342" s="106"/>
      <c r="G342" s="112"/>
      <c r="H342" s="112"/>
      <c r="I342" s="112"/>
      <c r="J342" s="112"/>
    </row>
    <row r="343" spans="1:10" ht="17.25">
      <c r="A343" s="117" t="s">
        <v>573</v>
      </c>
      <c r="B343" s="106"/>
      <c r="C343" s="106"/>
      <c r="D343" s="106"/>
      <c r="E343" s="106"/>
      <c r="F343" s="106"/>
      <c r="G343" s="236" t="s">
        <v>483</v>
      </c>
      <c r="H343" s="236"/>
      <c r="I343" s="236" t="s">
        <v>482</v>
      </c>
      <c r="J343" s="236"/>
    </row>
    <row r="344" spans="1:10" ht="16.5">
      <c r="A344" s="108" t="s">
        <v>434</v>
      </c>
      <c r="B344" s="106"/>
      <c r="C344" s="106"/>
      <c r="D344" s="106"/>
      <c r="E344" s="106"/>
      <c r="F344" s="106"/>
      <c r="G344" s="234"/>
      <c r="H344" s="234"/>
      <c r="I344" s="234"/>
      <c r="J344" s="234"/>
    </row>
    <row r="345" spans="1:10" ht="16.5">
      <c r="A345" s="108" t="s">
        <v>435</v>
      </c>
      <c r="B345" s="106"/>
      <c r="C345" s="106"/>
      <c r="D345" s="106"/>
      <c r="E345" s="106"/>
      <c r="F345" s="106"/>
      <c r="G345" s="234"/>
      <c r="H345" s="234"/>
      <c r="I345" s="234"/>
      <c r="J345" s="234"/>
    </row>
    <row r="346" spans="1:10" ht="16.5">
      <c r="A346" s="108" t="s">
        <v>436</v>
      </c>
      <c r="B346" s="106"/>
      <c r="C346" s="106"/>
      <c r="D346" s="106"/>
      <c r="E346" s="106"/>
      <c r="F346" s="106"/>
      <c r="G346" s="234"/>
      <c r="H346" s="234"/>
      <c r="I346" s="234"/>
      <c r="J346" s="234"/>
    </row>
    <row r="347" spans="1:10" ht="16.5">
      <c r="A347" s="108" t="s">
        <v>437</v>
      </c>
      <c r="B347" s="106"/>
      <c r="C347" s="106"/>
      <c r="D347" s="106"/>
      <c r="E347" s="106"/>
      <c r="F347" s="106"/>
      <c r="G347" s="234"/>
      <c r="H347" s="234"/>
      <c r="I347" s="234"/>
      <c r="J347" s="234"/>
    </row>
    <row r="348" spans="1:10" ht="17.25">
      <c r="A348" s="232" t="s">
        <v>296</v>
      </c>
      <c r="B348" s="232"/>
      <c r="C348" s="232"/>
      <c r="D348" s="232"/>
      <c r="E348" s="106"/>
      <c r="F348" s="106"/>
      <c r="G348" s="240">
        <v>49857196218</v>
      </c>
      <c r="H348" s="232"/>
      <c r="I348" s="240">
        <v>94100373667</v>
      </c>
      <c r="J348" s="232"/>
    </row>
    <row r="349" spans="1:10" ht="17.25">
      <c r="A349" s="121"/>
      <c r="B349" s="121"/>
      <c r="C349" s="121"/>
      <c r="D349" s="121"/>
      <c r="E349" s="106"/>
      <c r="F349" s="106"/>
      <c r="G349" s="120"/>
      <c r="H349" s="121"/>
      <c r="I349" s="120"/>
      <c r="J349" s="121"/>
    </row>
    <row r="350" spans="1:10" ht="17.25">
      <c r="A350" s="117" t="s">
        <v>574</v>
      </c>
      <c r="B350" s="106"/>
      <c r="C350" s="106"/>
      <c r="D350" s="106"/>
      <c r="E350" s="106"/>
      <c r="F350" s="106"/>
      <c r="G350" s="236" t="s">
        <v>483</v>
      </c>
      <c r="H350" s="236"/>
      <c r="I350" s="236" t="s">
        <v>482</v>
      </c>
      <c r="J350" s="236"/>
    </row>
    <row r="351" spans="1:10" ht="16.5">
      <c r="A351" s="108" t="s">
        <v>438</v>
      </c>
      <c r="B351" s="106"/>
      <c r="C351" s="106"/>
      <c r="D351" s="106"/>
      <c r="E351" s="106"/>
      <c r="F351" s="106"/>
      <c r="G351" s="241">
        <v>71035040</v>
      </c>
      <c r="H351" s="236"/>
      <c r="I351" s="241">
        <v>141764609</v>
      </c>
      <c r="J351" s="236"/>
    </row>
    <row r="352" spans="1:10" ht="16.5">
      <c r="A352" s="108" t="s">
        <v>439</v>
      </c>
      <c r="B352" s="106"/>
      <c r="C352" s="106"/>
      <c r="D352" s="106"/>
      <c r="E352" s="106"/>
      <c r="F352" s="106"/>
      <c r="G352" s="241"/>
      <c r="H352" s="236"/>
      <c r="I352" s="241"/>
      <c r="J352" s="236"/>
    </row>
    <row r="353" spans="1:10" ht="16.5">
      <c r="A353" s="108" t="s">
        <v>440</v>
      </c>
      <c r="B353" s="106"/>
      <c r="C353" s="106"/>
      <c r="D353" s="106"/>
      <c r="E353" s="106"/>
      <c r="F353" s="106"/>
      <c r="G353" s="241">
        <v>430943308</v>
      </c>
      <c r="H353" s="236"/>
      <c r="I353" s="241">
        <v>225606389</v>
      </c>
      <c r="J353" s="236"/>
    </row>
    <row r="354" spans="1:10" ht="16.5">
      <c r="A354" s="108" t="s">
        <v>441</v>
      </c>
      <c r="B354" s="106"/>
      <c r="C354" s="106"/>
      <c r="D354" s="106"/>
      <c r="E354" s="106"/>
      <c r="F354" s="106"/>
      <c r="G354" s="241"/>
      <c r="H354" s="236"/>
      <c r="I354" s="241"/>
      <c r="J354" s="236"/>
    </row>
    <row r="355" spans="1:10" ht="16.5">
      <c r="A355" s="108" t="s">
        <v>442</v>
      </c>
      <c r="B355" s="106"/>
      <c r="C355" s="106"/>
      <c r="D355" s="106"/>
      <c r="E355" s="106"/>
      <c r="F355" s="106"/>
      <c r="G355" s="241">
        <v>0</v>
      </c>
      <c r="H355" s="236"/>
      <c r="I355" s="241">
        <v>317136378</v>
      </c>
      <c r="J355" s="236"/>
    </row>
    <row r="356" spans="1:10" ht="16.5">
      <c r="A356" s="108" t="s">
        <v>443</v>
      </c>
      <c r="B356" s="106"/>
      <c r="C356" s="106"/>
      <c r="D356" s="106"/>
      <c r="E356" s="106"/>
      <c r="F356" s="106"/>
      <c r="G356" s="241"/>
      <c r="H356" s="236"/>
      <c r="I356" s="241"/>
      <c r="J356" s="236"/>
    </row>
    <row r="357" spans="1:10" ht="16.5">
      <c r="A357" s="108" t="s">
        <v>444</v>
      </c>
      <c r="B357" s="106"/>
      <c r="C357" s="106"/>
      <c r="D357" s="106"/>
      <c r="E357" s="106"/>
      <c r="F357" s="106"/>
      <c r="G357" s="241"/>
      <c r="H357" s="236"/>
      <c r="I357" s="241"/>
      <c r="J357" s="236"/>
    </row>
    <row r="358" spans="1:10" ht="16.5">
      <c r="A358" s="108" t="s">
        <v>445</v>
      </c>
      <c r="B358" s="106"/>
      <c r="C358" s="106"/>
      <c r="D358" s="106"/>
      <c r="E358" s="106"/>
      <c r="F358" s="106"/>
      <c r="G358" s="241"/>
      <c r="H358" s="236"/>
      <c r="I358" s="241">
        <v>372000</v>
      </c>
      <c r="J358" s="236"/>
    </row>
    <row r="359" spans="1:10" ht="17.25">
      <c r="A359" s="232" t="s">
        <v>296</v>
      </c>
      <c r="B359" s="232"/>
      <c r="C359" s="232"/>
      <c r="D359" s="232"/>
      <c r="E359" s="106"/>
      <c r="F359" s="106"/>
      <c r="G359" s="240">
        <f>SUM(G351:G358)</f>
        <v>501978348</v>
      </c>
      <c r="H359" s="232"/>
      <c r="I359" s="240">
        <f>SUM(I351:I358)</f>
        <v>684879376</v>
      </c>
      <c r="J359" s="232"/>
    </row>
    <row r="360" spans="1:10" ht="17.25">
      <c r="A360" s="121"/>
      <c r="B360" s="121"/>
      <c r="C360" s="121"/>
      <c r="D360" s="121"/>
      <c r="E360" s="106"/>
      <c r="F360" s="106"/>
      <c r="G360" s="120"/>
      <c r="H360" s="121"/>
      <c r="I360" s="120"/>
      <c r="J360" s="121"/>
    </row>
    <row r="361" spans="1:10" ht="17.25">
      <c r="A361" s="121"/>
      <c r="B361" s="121"/>
      <c r="C361" s="121"/>
      <c r="D361" s="121"/>
      <c r="E361" s="106"/>
      <c r="F361" s="106"/>
      <c r="G361" s="120"/>
      <c r="H361" s="121"/>
      <c r="I361" s="120"/>
      <c r="J361" s="121"/>
    </row>
    <row r="362" spans="1:10" ht="17.25">
      <c r="A362" s="121"/>
      <c r="B362" s="121"/>
      <c r="C362" s="121"/>
      <c r="D362" s="121"/>
      <c r="E362" s="106"/>
      <c r="F362" s="106"/>
      <c r="G362" s="120"/>
      <c r="H362" s="121"/>
      <c r="I362" s="120"/>
      <c r="J362" s="121"/>
    </row>
    <row r="363" spans="1:10" ht="17.25">
      <c r="A363" s="121"/>
      <c r="B363" s="121"/>
      <c r="C363" s="121"/>
      <c r="D363" s="121"/>
      <c r="E363" s="106"/>
      <c r="F363" s="106"/>
      <c r="G363" s="120"/>
      <c r="H363" s="121"/>
      <c r="I363" s="120"/>
      <c r="J363" s="121"/>
    </row>
    <row r="364" spans="1:10" ht="17.25">
      <c r="A364" s="121"/>
      <c r="B364" s="121"/>
      <c r="C364" s="121"/>
      <c r="D364" s="121"/>
      <c r="E364" s="106"/>
      <c r="F364" s="106"/>
      <c r="G364" s="120"/>
      <c r="H364" s="121"/>
      <c r="I364" s="120"/>
      <c r="J364" s="121"/>
    </row>
    <row r="365" spans="1:10" ht="17.25">
      <c r="A365" s="121"/>
      <c r="B365" s="121"/>
      <c r="C365" s="121"/>
      <c r="D365" s="121"/>
      <c r="E365" s="106"/>
      <c r="F365" s="106"/>
      <c r="G365" s="120"/>
      <c r="H365" s="121"/>
      <c r="I365" s="120"/>
      <c r="J365" s="121"/>
    </row>
    <row r="366" spans="1:10" ht="17.25">
      <c r="A366" s="121"/>
      <c r="B366" s="121"/>
      <c r="C366" s="121"/>
      <c r="D366" s="121"/>
      <c r="E366" s="106"/>
      <c r="F366" s="106"/>
      <c r="G366" s="120"/>
      <c r="H366" s="121"/>
      <c r="I366" s="120"/>
      <c r="J366" s="121"/>
    </row>
    <row r="367" spans="1:10" ht="17.25">
      <c r="A367" s="117" t="s">
        <v>575</v>
      </c>
      <c r="B367" s="106"/>
      <c r="C367" s="106"/>
      <c r="D367" s="106"/>
      <c r="E367" s="106"/>
      <c r="F367" s="106"/>
      <c r="G367" s="236" t="s">
        <v>483</v>
      </c>
      <c r="H367" s="236"/>
      <c r="I367" s="236" t="s">
        <v>482</v>
      </c>
      <c r="J367" s="236"/>
    </row>
    <row r="368" spans="1:10" ht="16.5">
      <c r="A368" s="108" t="s">
        <v>446</v>
      </c>
      <c r="B368" s="106"/>
      <c r="C368" s="106"/>
      <c r="D368" s="106"/>
      <c r="E368" s="106"/>
      <c r="F368" s="106"/>
      <c r="G368" s="234"/>
      <c r="H368" s="234"/>
      <c r="I368" s="112"/>
      <c r="J368" s="112"/>
    </row>
    <row r="369" spans="1:10" ht="16.5">
      <c r="A369" s="108" t="s">
        <v>447</v>
      </c>
      <c r="B369" s="106"/>
      <c r="C369" s="106"/>
      <c r="D369" s="106"/>
      <c r="E369" s="106"/>
      <c r="F369" s="106"/>
      <c r="G369" s="241">
        <v>2234686984</v>
      </c>
      <c r="H369" s="236"/>
      <c r="I369" s="241">
        <v>2593219276</v>
      </c>
      <c r="J369" s="236"/>
    </row>
    <row r="370" spans="1:10" ht="16.5">
      <c r="A370" s="108" t="s">
        <v>448</v>
      </c>
      <c r="B370" s="106"/>
      <c r="C370" s="106"/>
      <c r="D370" s="106"/>
      <c r="E370" s="106"/>
      <c r="F370" s="106"/>
      <c r="G370" s="241"/>
      <c r="H370" s="236"/>
      <c r="I370" s="236"/>
      <c r="J370" s="236"/>
    </row>
    <row r="371" spans="1:10" ht="16.5">
      <c r="A371" s="108" t="s">
        <v>449</v>
      </c>
      <c r="B371" s="106"/>
      <c r="C371" s="106"/>
      <c r="D371" s="106"/>
      <c r="E371" s="106"/>
      <c r="F371" s="106"/>
      <c r="G371" s="241"/>
      <c r="H371" s="236"/>
      <c r="I371" s="236"/>
      <c r="J371" s="236"/>
    </row>
    <row r="372" spans="1:10" ht="16.5">
      <c r="A372" s="108" t="s">
        <v>450</v>
      </c>
      <c r="B372" s="106"/>
      <c r="C372" s="106"/>
      <c r="D372" s="106"/>
      <c r="E372" s="106"/>
      <c r="F372" s="106"/>
      <c r="G372" s="241"/>
      <c r="H372" s="236"/>
      <c r="I372" s="236"/>
      <c r="J372" s="236"/>
    </row>
    <row r="373" spans="1:10" ht="16.5">
      <c r="A373" s="108" t="s">
        <v>451</v>
      </c>
      <c r="B373" s="106"/>
      <c r="C373" s="106"/>
      <c r="D373" s="106"/>
      <c r="E373" s="106"/>
      <c r="F373" s="106"/>
      <c r="G373" s="241">
        <v>202011115</v>
      </c>
      <c r="H373" s="236"/>
      <c r="I373" s="241">
        <v>45792892</v>
      </c>
      <c r="J373" s="236"/>
    </row>
    <row r="374" spans="1:10" ht="16.5">
      <c r="A374" s="108" t="s">
        <v>452</v>
      </c>
      <c r="B374" s="106"/>
      <c r="C374" s="106"/>
      <c r="D374" s="106"/>
      <c r="E374" s="106"/>
      <c r="F374" s="106"/>
      <c r="G374" s="241"/>
      <c r="H374" s="236"/>
      <c r="I374" s="241"/>
      <c r="J374" s="236"/>
    </row>
    <row r="375" spans="1:10" ht="16.5">
      <c r="A375" s="108" t="s">
        <v>453</v>
      </c>
      <c r="B375" s="106"/>
      <c r="C375" s="106"/>
      <c r="D375" s="106"/>
      <c r="E375" s="106"/>
      <c r="F375" s="106"/>
      <c r="G375" s="241"/>
      <c r="H375" s="236"/>
      <c r="I375" s="241"/>
      <c r="J375" s="236"/>
    </row>
    <row r="376" spans="1:10" ht="16.5">
      <c r="A376" s="108" t="s">
        <v>454</v>
      </c>
      <c r="B376" s="106"/>
      <c r="C376" s="106"/>
      <c r="D376" s="106"/>
      <c r="E376" s="106"/>
      <c r="F376" s="106"/>
      <c r="G376" s="241"/>
      <c r="H376" s="236"/>
      <c r="I376" s="241"/>
      <c r="J376" s="236"/>
    </row>
    <row r="377" spans="1:10" ht="17.25">
      <c r="A377" s="232" t="s">
        <v>296</v>
      </c>
      <c r="B377" s="232"/>
      <c r="C377" s="232"/>
      <c r="D377" s="232"/>
      <c r="E377" s="106"/>
      <c r="F377" s="106"/>
      <c r="G377" s="240">
        <f>SUM(G368:G376)</f>
        <v>2436698099</v>
      </c>
      <c r="H377" s="232"/>
      <c r="I377" s="240">
        <f>SUM(I368:I376)</f>
        <v>2639012168</v>
      </c>
      <c r="J377" s="232"/>
    </row>
    <row r="378" spans="1:10" ht="17.25">
      <c r="A378" s="243" t="s">
        <v>576</v>
      </c>
      <c r="B378" s="243"/>
      <c r="C378" s="243"/>
      <c r="D378" s="243"/>
      <c r="E378" s="243"/>
      <c r="F378" s="243"/>
      <c r="G378" s="236" t="s">
        <v>483</v>
      </c>
      <c r="H378" s="236"/>
      <c r="I378" s="236" t="s">
        <v>482</v>
      </c>
      <c r="J378" s="236"/>
    </row>
    <row r="379" spans="1:10" ht="17.25">
      <c r="A379" s="108" t="s">
        <v>455</v>
      </c>
      <c r="B379" s="121"/>
      <c r="C379" s="121"/>
      <c r="D379" s="121"/>
      <c r="E379" s="106"/>
      <c r="F379" s="106"/>
      <c r="G379" s="241">
        <v>162224278</v>
      </c>
      <c r="H379" s="236"/>
      <c r="I379" s="241">
        <v>406400642</v>
      </c>
      <c r="J379" s="236"/>
    </row>
    <row r="380" spans="1:10" ht="17.25">
      <c r="A380" s="110" t="s">
        <v>456</v>
      </c>
      <c r="B380" s="121"/>
      <c r="C380" s="121"/>
      <c r="D380" s="121"/>
      <c r="E380" s="106"/>
      <c r="F380" s="106"/>
      <c r="G380" s="236"/>
      <c r="H380" s="236"/>
      <c r="I380" s="236"/>
      <c r="J380" s="236"/>
    </row>
    <row r="381" spans="1:10" ht="17.25">
      <c r="A381" s="108" t="s">
        <v>457</v>
      </c>
      <c r="B381" s="121"/>
      <c r="C381" s="121"/>
      <c r="D381" s="121"/>
      <c r="E381" s="106"/>
      <c r="F381" s="106"/>
      <c r="G381" s="236"/>
      <c r="H381" s="236"/>
      <c r="I381" s="236"/>
      <c r="J381" s="236"/>
    </row>
    <row r="382" spans="1:10" ht="17.25">
      <c r="A382" s="110" t="s">
        <v>458</v>
      </c>
      <c r="B382" s="121"/>
      <c r="C382" s="121"/>
      <c r="D382" s="121"/>
      <c r="E382" s="106"/>
      <c r="F382" s="106"/>
      <c r="G382" s="236"/>
      <c r="H382" s="236"/>
      <c r="I382" s="236"/>
      <c r="J382" s="236"/>
    </row>
    <row r="383" spans="1:10" ht="17.25">
      <c r="A383" s="108" t="s">
        <v>459</v>
      </c>
      <c r="B383" s="121"/>
      <c r="C383" s="121"/>
      <c r="D383" s="121"/>
      <c r="E383" s="106"/>
      <c r="F383" s="106"/>
      <c r="G383" s="240">
        <v>162224278</v>
      </c>
      <c r="H383" s="232"/>
      <c r="I383" s="240">
        <v>406400642</v>
      </c>
      <c r="J383" s="232"/>
    </row>
    <row r="384" spans="1:10" ht="17.25">
      <c r="A384" s="117" t="s">
        <v>460</v>
      </c>
      <c r="B384" s="106"/>
      <c r="C384" s="106"/>
      <c r="D384" s="106"/>
      <c r="E384" s="106"/>
      <c r="F384" s="106"/>
      <c r="G384" s="236"/>
      <c r="H384" s="236"/>
      <c r="I384" s="236"/>
      <c r="J384" s="236"/>
    </row>
    <row r="385" spans="1:10" ht="16.5">
      <c r="A385" s="106" t="s">
        <v>461</v>
      </c>
      <c r="B385" s="106"/>
      <c r="C385" s="106"/>
      <c r="D385" s="106"/>
      <c r="E385" s="106"/>
      <c r="F385" s="106"/>
      <c r="G385" s="106"/>
      <c r="H385" s="106"/>
      <c r="I385" s="106"/>
      <c r="J385" s="106"/>
    </row>
    <row r="386" spans="1:10" ht="16.5">
      <c r="A386" s="106" t="s">
        <v>462</v>
      </c>
      <c r="B386" s="106"/>
      <c r="C386" s="106"/>
      <c r="D386" s="106"/>
      <c r="E386" s="106"/>
      <c r="F386" s="106"/>
      <c r="G386" s="106"/>
      <c r="H386" s="106"/>
      <c r="I386" s="106"/>
      <c r="J386" s="106"/>
    </row>
    <row r="387" spans="1:10" ht="16.5">
      <c r="A387" s="106" t="s">
        <v>463</v>
      </c>
      <c r="B387" s="106"/>
      <c r="C387" s="106"/>
      <c r="D387" s="106"/>
      <c r="E387" s="106"/>
      <c r="F387" s="106"/>
      <c r="G387" s="106"/>
      <c r="H387" s="106"/>
      <c r="I387" s="106"/>
      <c r="J387" s="106"/>
    </row>
    <row r="388" spans="1:10" ht="16.5">
      <c r="A388" s="106" t="s">
        <v>464</v>
      </c>
      <c r="B388" s="106"/>
      <c r="C388" s="106"/>
      <c r="D388" s="106"/>
      <c r="E388" s="106"/>
      <c r="F388" s="106"/>
      <c r="G388" s="106"/>
      <c r="H388" s="106"/>
      <c r="I388" s="106"/>
      <c r="J388" s="106"/>
    </row>
    <row r="389" spans="1:10" ht="16.5">
      <c r="A389" s="110" t="s">
        <v>465</v>
      </c>
      <c r="B389" s="106"/>
      <c r="C389" s="106"/>
      <c r="D389" s="106"/>
      <c r="E389" s="106"/>
      <c r="F389" s="106"/>
      <c r="G389" s="106"/>
      <c r="H389" s="106"/>
      <c r="I389" s="106"/>
      <c r="J389" s="106"/>
    </row>
    <row r="390" spans="1:10" ht="16.5">
      <c r="A390" s="242" t="s">
        <v>466</v>
      </c>
      <c r="B390" s="242"/>
      <c r="C390" s="242"/>
      <c r="D390" s="242"/>
      <c r="E390" s="242"/>
      <c r="F390" s="242"/>
      <c r="G390" s="242"/>
      <c r="H390" s="242"/>
      <c r="I390" s="242"/>
      <c r="J390" s="242"/>
    </row>
    <row r="391" spans="1:10" ht="16.5">
      <c r="A391" s="110" t="s">
        <v>467</v>
      </c>
      <c r="B391" s="116"/>
      <c r="C391" s="116"/>
      <c r="D391" s="116"/>
      <c r="E391" s="116"/>
      <c r="F391" s="116"/>
      <c r="G391" s="116"/>
      <c r="H391" s="116"/>
      <c r="I391" s="116"/>
      <c r="J391" s="116"/>
    </row>
    <row r="392" spans="1:10" ht="16.5">
      <c r="A392" s="106" t="s">
        <v>468</v>
      </c>
      <c r="B392" s="106"/>
      <c r="C392" s="106"/>
      <c r="D392" s="106"/>
      <c r="E392" s="106"/>
      <c r="F392" s="106"/>
      <c r="G392" s="106"/>
      <c r="H392" s="106"/>
      <c r="I392" s="106"/>
      <c r="J392" s="106"/>
    </row>
    <row r="393" spans="1:10" ht="16.5">
      <c r="A393" s="106" t="s">
        <v>469</v>
      </c>
      <c r="B393" s="106"/>
      <c r="C393" s="106"/>
      <c r="D393" s="106"/>
      <c r="E393" s="106"/>
      <c r="F393" s="106"/>
      <c r="G393" s="106"/>
      <c r="H393" s="106"/>
      <c r="I393" s="106"/>
      <c r="J393" s="106"/>
    </row>
    <row r="394" spans="1:10" ht="16.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</row>
    <row r="395" spans="1:10" ht="17.25">
      <c r="A395" s="106"/>
      <c r="B395" s="106"/>
      <c r="C395" s="106"/>
      <c r="D395" s="106"/>
      <c r="E395" s="106"/>
      <c r="F395" s="106"/>
      <c r="G395" s="232" t="s">
        <v>538</v>
      </c>
      <c r="H395" s="232"/>
      <c r="I395" s="232"/>
      <c r="J395" s="232"/>
    </row>
    <row r="396" spans="1:10" ht="17.25">
      <c r="A396" s="232" t="s">
        <v>470</v>
      </c>
      <c r="B396" s="232"/>
      <c r="C396" s="117"/>
      <c r="D396" s="232" t="s">
        <v>471</v>
      </c>
      <c r="E396" s="232"/>
      <c r="F396" s="117"/>
      <c r="G396" s="232" t="s">
        <v>592</v>
      </c>
      <c r="H396" s="232"/>
      <c r="I396" s="232"/>
      <c r="J396" s="232"/>
    </row>
    <row r="397" spans="1:10" ht="16.5">
      <c r="A397" s="236" t="s">
        <v>472</v>
      </c>
      <c r="B397" s="236"/>
      <c r="C397" s="106"/>
      <c r="D397" s="236" t="s">
        <v>472</v>
      </c>
      <c r="E397" s="236"/>
      <c r="F397" s="106"/>
      <c r="G397" s="236" t="s">
        <v>473</v>
      </c>
      <c r="H397" s="236"/>
      <c r="I397" s="236"/>
      <c r="J397" s="236"/>
    </row>
    <row r="398" spans="1:10" ht="16.5">
      <c r="A398" s="112"/>
      <c r="B398" s="112"/>
      <c r="C398" s="106"/>
      <c r="D398" s="112"/>
      <c r="E398" s="112"/>
      <c r="F398" s="112"/>
      <c r="G398" s="112"/>
      <c r="H398" s="112"/>
      <c r="I398" s="112"/>
      <c r="J398" s="112"/>
    </row>
    <row r="399" spans="1:10" ht="16.5">
      <c r="A399" s="112"/>
      <c r="B399" s="112"/>
      <c r="C399" s="106"/>
      <c r="D399" s="112"/>
      <c r="E399" s="112"/>
      <c r="F399" s="112"/>
      <c r="G399" s="112"/>
      <c r="H399" s="112"/>
      <c r="I399" s="112"/>
      <c r="J399" s="112"/>
    </row>
    <row r="400" spans="1:10" ht="16.5">
      <c r="A400" s="112"/>
      <c r="B400" s="112"/>
      <c r="C400" s="106"/>
      <c r="D400" s="112"/>
      <c r="E400" s="112"/>
      <c r="F400" s="112"/>
      <c r="G400" s="112"/>
      <c r="H400" s="112"/>
      <c r="I400" s="112"/>
      <c r="J400" s="112"/>
    </row>
    <row r="401" spans="1:10" ht="16.5">
      <c r="A401" s="112"/>
      <c r="B401" s="112"/>
      <c r="C401" s="106"/>
      <c r="D401" s="112"/>
      <c r="E401" s="112"/>
      <c r="F401" s="112"/>
      <c r="G401" s="112"/>
      <c r="H401" s="112"/>
      <c r="I401" s="112"/>
      <c r="J401" s="112"/>
    </row>
    <row r="402" spans="1:10" ht="16.5">
      <c r="A402" s="112"/>
      <c r="B402" s="112"/>
      <c r="C402" s="106"/>
      <c r="D402" s="112"/>
      <c r="E402" s="112"/>
      <c r="F402" s="112"/>
      <c r="G402" s="112"/>
      <c r="H402" s="112"/>
      <c r="I402" s="112"/>
      <c r="J402" s="112"/>
    </row>
    <row r="403" spans="1:10" ht="16.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</row>
    <row r="404" spans="1:10" ht="17.25">
      <c r="A404" s="232" t="s">
        <v>474</v>
      </c>
      <c r="B404" s="232"/>
      <c r="C404" s="117"/>
      <c r="D404" s="153" t="s">
        <v>475</v>
      </c>
      <c r="E404" s="153"/>
      <c r="F404" s="117"/>
      <c r="G404" s="232" t="s">
        <v>476</v>
      </c>
      <c r="H404" s="232"/>
      <c r="I404" s="232"/>
      <c r="J404" s="232"/>
    </row>
    <row r="405" spans="1:10" ht="17.25">
      <c r="A405" s="121"/>
      <c r="B405" s="121"/>
      <c r="C405" s="117"/>
      <c r="D405" s="121"/>
      <c r="E405" s="121"/>
      <c r="F405" s="117"/>
      <c r="G405" s="121"/>
      <c r="H405" s="121"/>
      <c r="I405" s="121"/>
      <c r="J405" s="121"/>
    </row>
    <row r="406" spans="1:10" ht="17.25">
      <c r="A406" s="121"/>
      <c r="B406" s="121"/>
      <c r="C406" s="117"/>
      <c r="D406" s="121"/>
      <c r="E406" s="121"/>
      <c r="F406" s="117"/>
      <c r="G406" s="121"/>
      <c r="H406" s="121"/>
      <c r="I406" s="121"/>
      <c r="J406" s="121"/>
    </row>
    <row r="407" spans="1:10" ht="17.25">
      <c r="A407" s="121"/>
      <c r="B407" s="121"/>
      <c r="C407" s="117"/>
      <c r="D407" s="121"/>
      <c r="E407" s="121"/>
      <c r="F407" s="117"/>
      <c r="G407" s="121"/>
      <c r="H407" s="121"/>
      <c r="I407" s="121"/>
      <c r="J407" s="121"/>
    </row>
    <row r="408" spans="1:10" ht="17.25">
      <c r="A408" s="121"/>
      <c r="B408" s="121"/>
      <c r="C408" s="117"/>
      <c r="D408" s="121"/>
      <c r="E408" s="121"/>
      <c r="F408" s="117"/>
      <c r="G408" s="121"/>
      <c r="H408" s="121"/>
      <c r="I408" s="121"/>
      <c r="J408" s="121"/>
    </row>
    <row r="409" spans="1:10" ht="17.25">
      <c r="A409" s="121"/>
      <c r="B409" s="121"/>
      <c r="C409" s="117"/>
      <c r="D409" s="121"/>
      <c r="E409" s="121"/>
      <c r="F409" s="117"/>
      <c r="G409" s="121"/>
      <c r="H409" s="121"/>
      <c r="I409" s="121"/>
      <c r="J409" s="121"/>
    </row>
    <row r="410" spans="1:10" ht="17.25">
      <c r="A410" s="121"/>
      <c r="B410" s="121"/>
      <c r="C410" s="117"/>
      <c r="D410" s="121"/>
      <c r="E410" s="121"/>
      <c r="F410" s="117"/>
      <c r="G410" s="121"/>
      <c r="H410" s="121"/>
      <c r="I410" s="121"/>
      <c r="J410" s="121"/>
    </row>
    <row r="411" spans="1:10" ht="16.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</row>
    <row r="412" spans="1:10" ht="16.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</row>
    <row r="413" spans="1:10" ht="16.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</row>
    <row r="414" spans="1:10" ht="16.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</row>
    <row r="415" spans="1:10" ht="16.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</row>
    <row r="416" spans="1:10" ht="16.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</row>
    <row r="417" spans="1:10" ht="16.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</row>
    <row r="418" spans="1:10" ht="16.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</row>
    <row r="419" spans="1:10" ht="16.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</row>
    <row r="420" spans="1:10" ht="16.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</row>
    <row r="421" spans="1:10" ht="16.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</row>
    <row r="422" spans="1:10" ht="16.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</row>
    <row r="423" spans="1:10" ht="16.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</row>
    <row r="424" spans="1:10" ht="16.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</row>
    <row r="425" spans="1:10" ht="16.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</row>
    <row r="426" spans="1:10" ht="16.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</row>
    <row r="427" spans="1:10" ht="16.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</row>
    <row r="428" spans="1:10" ht="16.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</row>
    <row r="429" spans="1:10" ht="16.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</row>
    <row r="430" spans="1:10" ht="16.5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</row>
    <row r="431" spans="1:10" ht="16.5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</row>
    <row r="432" spans="1:10" ht="16.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</row>
    <row r="433" spans="1:10" ht="16.5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</row>
    <row r="434" spans="1:10" ht="16.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</row>
    <row r="435" spans="1:10" ht="16.5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</row>
    <row r="436" spans="1:10" ht="16.5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</row>
    <row r="437" spans="1:10" ht="16.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</row>
    <row r="438" spans="1:10" ht="16.5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</row>
    <row r="439" spans="1:10" ht="16.5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</row>
    <row r="440" spans="1:10" ht="16.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</row>
    <row r="441" spans="1:10" ht="16.5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</row>
    <row r="442" spans="1:10" ht="16.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</row>
    <row r="443" spans="1:10" ht="16.5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</row>
    <row r="444" spans="1:10" ht="16.5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</row>
    <row r="445" spans="1:10" ht="16.5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</row>
    <row r="446" spans="1:10" ht="16.5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</row>
    <row r="447" spans="1:10" ht="16.5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</row>
    <row r="448" spans="1:10" ht="16.5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</row>
    <row r="449" spans="1:10" ht="16.5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</row>
    <row r="450" spans="1:10" ht="16.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</row>
    <row r="451" spans="1:10" ht="16.5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</row>
    <row r="452" spans="1:10" ht="16.5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</row>
    <row r="453" spans="1:10" ht="16.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</row>
    <row r="454" spans="1:10" ht="16.5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</row>
    <row r="455" spans="1:10" ht="17.25">
      <c r="A455" s="173"/>
      <c r="B455" s="173"/>
      <c r="C455" s="173"/>
      <c r="D455" s="173"/>
      <c r="E455" s="173"/>
      <c r="F455" s="173"/>
      <c r="G455" s="173"/>
      <c r="H455" s="173"/>
      <c r="I455" s="173"/>
      <c r="J455" s="173"/>
    </row>
    <row r="456" spans="1:10" ht="17.25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</row>
    <row r="457" spans="1:10" ht="17.25">
      <c r="A457" s="173"/>
      <c r="B457" s="173"/>
      <c r="C457" s="173"/>
      <c r="D457" s="173"/>
      <c r="E457" s="173"/>
      <c r="F457" s="173"/>
      <c r="G457" s="173"/>
      <c r="H457" s="173"/>
      <c r="I457" s="173"/>
      <c r="J457" s="173"/>
    </row>
    <row r="458" spans="1:10" ht="17.25">
      <c r="A458" s="173"/>
      <c r="B458" s="173"/>
      <c r="C458" s="173"/>
      <c r="D458" s="173"/>
      <c r="E458" s="173"/>
      <c r="F458" s="173"/>
      <c r="G458" s="173"/>
      <c r="H458" s="173"/>
      <c r="I458" s="173"/>
      <c r="J458" s="173"/>
    </row>
    <row r="459" spans="1:10" ht="17.25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</row>
    <row r="460" spans="1:10" ht="17.25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</row>
    <row r="461" spans="1:10" ht="17.25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</row>
    <row r="462" spans="1:10" ht="17.25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</row>
    <row r="463" spans="1:10" ht="17.25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</row>
    <row r="464" spans="1:10" ht="17.25">
      <c r="A464" s="173"/>
      <c r="B464" s="173"/>
      <c r="C464" s="173"/>
      <c r="D464" s="173"/>
      <c r="E464" s="173"/>
      <c r="F464" s="173"/>
      <c r="G464" s="173"/>
      <c r="H464" s="173"/>
      <c r="I464" s="173"/>
      <c r="J464" s="173"/>
    </row>
    <row r="465" spans="1:10" ht="17.25">
      <c r="A465" s="173"/>
      <c r="B465" s="173"/>
      <c r="C465" s="173"/>
      <c r="D465" s="173"/>
      <c r="E465" s="173"/>
      <c r="F465" s="173"/>
      <c r="G465" s="173"/>
      <c r="H465" s="173"/>
      <c r="I465" s="173"/>
      <c r="J465" s="173"/>
    </row>
  </sheetData>
  <mergeCells count="479">
    <mergeCell ref="I137:J137"/>
    <mergeCell ref="A137:C137"/>
    <mergeCell ref="A138:C138"/>
    <mergeCell ref="A139:C139"/>
    <mergeCell ref="A140:C140"/>
    <mergeCell ref="A141:C141"/>
    <mergeCell ref="A142:C142"/>
    <mergeCell ref="A130:F130"/>
    <mergeCell ref="A131:E131"/>
    <mergeCell ref="A132:E132"/>
    <mergeCell ref="A133:E133"/>
    <mergeCell ref="A1:F1"/>
    <mergeCell ref="G1:J1"/>
    <mergeCell ref="A2:F2"/>
    <mergeCell ref="G2:J2"/>
    <mergeCell ref="G3:J3"/>
    <mergeCell ref="G4:J4"/>
    <mergeCell ref="B6:I6"/>
    <mergeCell ref="B7:I7"/>
    <mergeCell ref="A74:J74"/>
    <mergeCell ref="A91:I91"/>
    <mergeCell ref="G92:H92"/>
    <mergeCell ref="I92:J92"/>
    <mergeCell ref="A93:D93"/>
    <mergeCell ref="G93:H93"/>
    <mergeCell ref="I93:J93"/>
    <mergeCell ref="G94:H94"/>
    <mergeCell ref="I94:J94"/>
    <mergeCell ref="G95:H95"/>
    <mergeCell ref="I95:J95"/>
    <mergeCell ref="G96:H96"/>
    <mergeCell ref="I96:J96"/>
    <mergeCell ref="A97:C97"/>
    <mergeCell ref="G97:H97"/>
    <mergeCell ref="I97:J97"/>
    <mergeCell ref="A98:F98"/>
    <mergeCell ref="G98:H98"/>
    <mergeCell ref="I98:J98"/>
    <mergeCell ref="A99:E99"/>
    <mergeCell ref="G99:H99"/>
    <mergeCell ref="I99:J99"/>
    <mergeCell ref="A100:E100"/>
    <mergeCell ref="G100:H100"/>
    <mergeCell ref="I100:J100"/>
    <mergeCell ref="A101:E101"/>
    <mergeCell ref="G101:H101"/>
    <mergeCell ref="I101:J101"/>
    <mergeCell ref="A102:C102"/>
    <mergeCell ref="G102:H102"/>
    <mergeCell ref="I102:J102"/>
    <mergeCell ref="G103:H103"/>
    <mergeCell ref="I103:J103"/>
    <mergeCell ref="A104:C104"/>
    <mergeCell ref="G104:H104"/>
    <mergeCell ref="I104:J104"/>
    <mergeCell ref="G105:H105"/>
    <mergeCell ref="I105:J105"/>
    <mergeCell ref="G107:H107"/>
    <mergeCell ref="I107:J107"/>
    <mergeCell ref="G106:H106"/>
    <mergeCell ref="I106:J106"/>
    <mergeCell ref="A108:F108"/>
    <mergeCell ref="G108:H108"/>
    <mergeCell ref="I108:J108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G118:H118"/>
    <mergeCell ref="I118:J118"/>
    <mergeCell ref="A116:C116"/>
    <mergeCell ref="G116:H116"/>
    <mergeCell ref="I116:J116"/>
    <mergeCell ref="B117:F117"/>
    <mergeCell ref="G117:H117"/>
    <mergeCell ref="I117:J117"/>
    <mergeCell ref="A119:E119"/>
    <mergeCell ref="G119:H119"/>
    <mergeCell ref="I119:J119"/>
    <mergeCell ref="A120:E120"/>
    <mergeCell ref="G120:H120"/>
    <mergeCell ref="I120:J120"/>
    <mergeCell ref="G124:H124"/>
    <mergeCell ref="I124:J124"/>
    <mergeCell ref="A125:F125"/>
    <mergeCell ref="G125:H125"/>
    <mergeCell ref="I125:J125"/>
    <mergeCell ref="G126:H126"/>
    <mergeCell ref="I126:J126"/>
    <mergeCell ref="A126:E126"/>
    <mergeCell ref="A127:D127"/>
    <mergeCell ref="G127:H127"/>
    <mergeCell ref="I127:J127"/>
    <mergeCell ref="G128:H128"/>
    <mergeCell ref="I128:J128"/>
    <mergeCell ref="A129:F129"/>
    <mergeCell ref="G129:H129"/>
    <mergeCell ref="I129:J129"/>
    <mergeCell ref="G130:H130"/>
    <mergeCell ref="I130:J130"/>
    <mergeCell ref="G131:H131"/>
    <mergeCell ref="I131:J131"/>
    <mergeCell ref="G132:H132"/>
    <mergeCell ref="I132:J132"/>
    <mergeCell ref="G133:H133"/>
    <mergeCell ref="I133:J133"/>
    <mergeCell ref="G134:H134"/>
    <mergeCell ref="I134:J134"/>
    <mergeCell ref="A135:F135"/>
    <mergeCell ref="G135:H135"/>
    <mergeCell ref="I135:J135"/>
    <mergeCell ref="A134:E134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G305:H305"/>
    <mergeCell ref="A187:D187"/>
    <mergeCell ref="G192:H192"/>
    <mergeCell ref="G194:H194"/>
    <mergeCell ref="A197:F197"/>
    <mergeCell ref="G197:H197"/>
    <mergeCell ref="A201:F201"/>
    <mergeCell ref="G306:H306"/>
    <mergeCell ref="G310:H310"/>
    <mergeCell ref="I310:J310"/>
    <mergeCell ref="G186:H186"/>
    <mergeCell ref="I186:J186"/>
    <mergeCell ref="G187:H187"/>
    <mergeCell ref="I187:J187"/>
    <mergeCell ref="G188:H188"/>
    <mergeCell ref="I188:J188"/>
    <mergeCell ref="G189:H189"/>
    <mergeCell ref="I189:J189"/>
    <mergeCell ref="G190:H190"/>
    <mergeCell ref="I190:J190"/>
    <mergeCell ref="G191:H191"/>
    <mergeCell ref="I191:J191"/>
    <mergeCell ref="I192:J192"/>
    <mergeCell ref="A193:C193"/>
    <mergeCell ref="G193:H193"/>
    <mergeCell ref="I193:J193"/>
    <mergeCell ref="I194:J194"/>
    <mergeCell ref="G195:H195"/>
    <mergeCell ref="I195:J195"/>
    <mergeCell ref="G196:H196"/>
    <mergeCell ref="I196:J196"/>
    <mergeCell ref="I197:J197"/>
    <mergeCell ref="G199:H199"/>
    <mergeCell ref="I199:J199"/>
    <mergeCell ref="A200:F200"/>
    <mergeCell ref="G200:H200"/>
    <mergeCell ref="I200:J200"/>
    <mergeCell ref="G201:H201"/>
    <mergeCell ref="I201:J201"/>
    <mergeCell ref="G202:H202"/>
    <mergeCell ref="I202:J202"/>
    <mergeCell ref="A203:F203"/>
    <mergeCell ref="G203:H203"/>
    <mergeCell ref="I203:J203"/>
    <mergeCell ref="G204:H204"/>
    <mergeCell ref="I204:J204"/>
    <mergeCell ref="A205:F205"/>
    <mergeCell ref="G205:H205"/>
    <mergeCell ref="I205:J205"/>
    <mergeCell ref="G207:H207"/>
    <mergeCell ref="I207:J207"/>
    <mergeCell ref="G208:H208"/>
    <mergeCell ref="I208:J208"/>
    <mergeCell ref="G209:H209"/>
    <mergeCell ref="I209:J209"/>
    <mergeCell ref="G210:H210"/>
    <mergeCell ref="I210:J210"/>
    <mergeCell ref="G211:H211"/>
    <mergeCell ref="I211:J211"/>
    <mergeCell ref="G212:H212"/>
    <mergeCell ref="I212:J212"/>
    <mergeCell ref="G213:H213"/>
    <mergeCell ref="I213:J213"/>
    <mergeCell ref="A214:F214"/>
    <mergeCell ref="G217:H217"/>
    <mergeCell ref="I217:J217"/>
    <mergeCell ref="G218:H218"/>
    <mergeCell ref="I218:J218"/>
    <mergeCell ref="G214:H214"/>
    <mergeCell ref="I214:J214"/>
    <mergeCell ref="G216:H216"/>
    <mergeCell ref="I216:J216"/>
    <mergeCell ref="G219:H219"/>
    <mergeCell ref="I219:J219"/>
    <mergeCell ref="G220:H220"/>
    <mergeCell ref="I220:J220"/>
    <mergeCell ref="G221:H221"/>
    <mergeCell ref="I221:J221"/>
    <mergeCell ref="G222:H222"/>
    <mergeCell ref="I222:J222"/>
    <mergeCell ref="G223:H223"/>
    <mergeCell ref="I223:J223"/>
    <mergeCell ref="G224:H224"/>
    <mergeCell ref="I224:J224"/>
    <mergeCell ref="G225:H225"/>
    <mergeCell ref="I225:J225"/>
    <mergeCell ref="G226:H226"/>
    <mergeCell ref="I226:J226"/>
    <mergeCell ref="A226:F226"/>
    <mergeCell ref="G231:H231"/>
    <mergeCell ref="I231:J231"/>
    <mergeCell ref="G232:H232"/>
    <mergeCell ref="I232:J232"/>
    <mergeCell ref="G233:H233"/>
    <mergeCell ref="I233:J233"/>
    <mergeCell ref="G234:H234"/>
    <mergeCell ref="I234:J234"/>
    <mergeCell ref="G235:H235"/>
    <mergeCell ref="I235:J235"/>
    <mergeCell ref="G236:H236"/>
    <mergeCell ref="I236:J236"/>
    <mergeCell ref="A236:F236"/>
    <mergeCell ref="G238:H238"/>
    <mergeCell ref="I238:J238"/>
    <mergeCell ref="G239:H239"/>
    <mergeCell ref="I239:J239"/>
    <mergeCell ref="I242:J242"/>
    <mergeCell ref="G243:H243"/>
    <mergeCell ref="I243:J243"/>
    <mergeCell ref="G240:H240"/>
    <mergeCell ref="I240:J240"/>
    <mergeCell ref="G241:H241"/>
    <mergeCell ref="I241:J241"/>
    <mergeCell ref="A247:D247"/>
    <mergeCell ref="G247:H247"/>
    <mergeCell ref="I247:J247"/>
    <mergeCell ref="G244:H244"/>
    <mergeCell ref="I244:J244"/>
    <mergeCell ref="G245:H245"/>
    <mergeCell ref="I245:J245"/>
    <mergeCell ref="I249:J249"/>
    <mergeCell ref="G250:H250"/>
    <mergeCell ref="I250:J250"/>
    <mergeCell ref="G246:H246"/>
    <mergeCell ref="I246:J246"/>
    <mergeCell ref="I251:J251"/>
    <mergeCell ref="A252:D252"/>
    <mergeCell ref="G252:H252"/>
    <mergeCell ref="I252:J252"/>
    <mergeCell ref="I256:J256"/>
    <mergeCell ref="G257:H257"/>
    <mergeCell ref="I257:J257"/>
    <mergeCell ref="G254:H254"/>
    <mergeCell ref="I254:J254"/>
    <mergeCell ref="G255:H255"/>
    <mergeCell ref="I255:J255"/>
    <mergeCell ref="I260:J260"/>
    <mergeCell ref="G261:H261"/>
    <mergeCell ref="I261:J261"/>
    <mergeCell ref="G258:H258"/>
    <mergeCell ref="I258:J258"/>
    <mergeCell ref="G259:H259"/>
    <mergeCell ref="I259:J259"/>
    <mergeCell ref="I262:J262"/>
    <mergeCell ref="A263:D263"/>
    <mergeCell ref="G263:H263"/>
    <mergeCell ref="I263:J263"/>
    <mergeCell ref="I285:J285"/>
    <mergeCell ref="G278:H278"/>
    <mergeCell ref="I278:J278"/>
    <mergeCell ref="I284:J284"/>
    <mergeCell ref="I280:J280"/>
    <mergeCell ref="G287:H287"/>
    <mergeCell ref="I287:J287"/>
    <mergeCell ref="G286:H286"/>
    <mergeCell ref="I286:J286"/>
    <mergeCell ref="G288:H288"/>
    <mergeCell ref="I288:J288"/>
    <mergeCell ref="G289:H289"/>
    <mergeCell ref="I289:J289"/>
    <mergeCell ref="G291:H291"/>
    <mergeCell ref="I291:J291"/>
    <mergeCell ref="G292:H292"/>
    <mergeCell ref="I292:J292"/>
    <mergeCell ref="G293:H293"/>
    <mergeCell ref="I293:J293"/>
    <mergeCell ref="G294:H294"/>
    <mergeCell ref="I294:J294"/>
    <mergeCell ref="G295:H295"/>
    <mergeCell ref="I295:J295"/>
    <mergeCell ref="G296:H296"/>
    <mergeCell ref="I296:J296"/>
    <mergeCell ref="G297:H297"/>
    <mergeCell ref="I297:J297"/>
    <mergeCell ref="G298:H298"/>
    <mergeCell ref="I298:J298"/>
    <mergeCell ref="G299:H299"/>
    <mergeCell ref="I299:J299"/>
    <mergeCell ref="G300:H300"/>
    <mergeCell ref="I300:J300"/>
    <mergeCell ref="G301:H301"/>
    <mergeCell ref="I301:J301"/>
    <mergeCell ref="G302:H302"/>
    <mergeCell ref="I302:J302"/>
    <mergeCell ref="I312:J312"/>
    <mergeCell ref="G313:H313"/>
    <mergeCell ref="I313:J313"/>
    <mergeCell ref="G308:H308"/>
    <mergeCell ref="I308:J308"/>
    <mergeCell ref="G311:H311"/>
    <mergeCell ref="I311:J311"/>
    <mergeCell ref="G321:H321"/>
    <mergeCell ref="I321:J321"/>
    <mergeCell ref="A322:D322"/>
    <mergeCell ref="G322:H322"/>
    <mergeCell ref="I322:J322"/>
    <mergeCell ref="A323:F323"/>
    <mergeCell ref="G323:H323"/>
    <mergeCell ref="I323:J323"/>
    <mergeCell ref="G324:H324"/>
    <mergeCell ref="I324:J324"/>
    <mergeCell ref="G325:H325"/>
    <mergeCell ref="I325:J325"/>
    <mergeCell ref="G326:H326"/>
    <mergeCell ref="I326:J326"/>
    <mergeCell ref="G327:H327"/>
    <mergeCell ref="I327:J327"/>
    <mergeCell ref="G329:H329"/>
    <mergeCell ref="I329:J329"/>
    <mergeCell ref="G330:H330"/>
    <mergeCell ref="I330:J330"/>
    <mergeCell ref="G331:H331"/>
    <mergeCell ref="I331:J331"/>
    <mergeCell ref="I332:J332"/>
    <mergeCell ref="G333:H333"/>
    <mergeCell ref="I333:J333"/>
    <mergeCell ref="G334:H334"/>
    <mergeCell ref="I334:J334"/>
    <mergeCell ref="G335:H335"/>
    <mergeCell ref="I335:J335"/>
    <mergeCell ref="G336:H336"/>
    <mergeCell ref="I336:J336"/>
    <mergeCell ref="G338:H338"/>
    <mergeCell ref="I338:J338"/>
    <mergeCell ref="G339:H339"/>
    <mergeCell ref="I339:J339"/>
    <mergeCell ref="G340:H340"/>
    <mergeCell ref="I340:J340"/>
    <mergeCell ref="G341:H341"/>
    <mergeCell ref="I341:J341"/>
    <mergeCell ref="G343:H343"/>
    <mergeCell ref="I343:J343"/>
    <mergeCell ref="G344:H344"/>
    <mergeCell ref="I344:J344"/>
    <mergeCell ref="G345:H345"/>
    <mergeCell ref="I345:J345"/>
    <mergeCell ref="G346:H346"/>
    <mergeCell ref="I346:J346"/>
    <mergeCell ref="G347:H347"/>
    <mergeCell ref="I347:J347"/>
    <mergeCell ref="A348:D348"/>
    <mergeCell ref="G348:H348"/>
    <mergeCell ref="I348:J348"/>
    <mergeCell ref="G350:H350"/>
    <mergeCell ref="I350:J350"/>
    <mergeCell ref="G351:H351"/>
    <mergeCell ref="I351:J351"/>
    <mergeCell ref="G352:H352"/>
    <mergeCell ref="I352:J352"/>
    <mergeCell ref="G353:H353"/>
    <mergeCell ref="I353:J353"/>
    <mergeCell ref="G354:H354"/>
    <mergeCell ref="I354:J354"/>
    <mergeCell ref="G355:H355"/>
    <mergeCell ref="I355:J355"/>
    <mergeCell ref="G356:H356"/>
    <mergeCell ref="I356:J356"/>
    <mergeCell ref="G357:H357"/>
    <mergeCell ref="I357:J357"/>
    <mergeCell ref="G358:H358"/>
    <mergeCell ref="I358:J358"/>
    <mergeCell ref="A359:D359"/>
    <mergeCell ref="G359:H359"/>
    <mergeCell ref="I359:J359"/>
    <mergeCell ref="G367:H367"/>
    <mergeCell ref="I367:J367"/>
    <mergeCell ref="G368:H368"/>
    <mergeCell ref="G369:H369"/>
    <mergeCell ref="I369:J369"/>
    <mergeCell ref="G370:H370"/>
    <mergeCell ref="I370:J370"/>
    <mergeCell ref="G371:H371"/>
    <mergeCell ref="I371:J371"/>
    <mergeCell ref="G372:H372"/>
    <mergeCell ref="I372:J372"/>
    <mergeCell ref="G373:H373"/>
    <mergeCell ref="I373:J373"/>
    <mergeCell ref="G374:H374"/>
    <mergeCell ref="I374:J374"/>
    <mergeCell ref="G375:H375"/>
    <mergeCell ref="I375:J375"/>
    <mergeCell ref="G376:H376"/>
    <mergeCell ref="I376:J376"/>
    <mergeCell ref="A377:D377"/>
    <mergeCell ref="G377:H377"/>
    <mergeCell ref="I377:J377"/>
    <mergeCell ref="A378:F378"/>
    <mergeCell ref="G378:H378"/>
    <mergeCell ref="I378:J378"/>
    <mergeCell ref="G379:H379"/>
    <mergeCell ref="I379:J379"/>
    <mergeCell ref="G380:H380"/>
    <mergeCell ref="I380:J380"/>
    <mergeCell ref="G381:H381"/>
    <mergeCell ref="I381:J381"/>
    <mergeCell ref="G382:H382"/>
    <mergeCell ref="I382:J382"/>
    <mergeCell ref="G383:H383"/>
    <mergeCell ref="I383:J383"/>
    <mergeCell ref="G384:H384"/>
    <mergeCell ref="I384:J384"/>
    <mergeCell ref="A390:J390"/>
    <mergeCell ref="G395:J395"/>
    <mergeCell ref="A404:B404"/>
    <mergeCell ref="G404:J404"/>
    <mergeCell ref="A396:B396"/>
    <mergeCell ref="D396:E396"/>
    <mergeCell ref="G396:J396"/>
    <mergeCell ref="A397:B397"/>
    <mergeCell ref="D397:E397"/>
    <mergeCell ref="G397:J397"/>
    <mergeCell ref="G122:H122"/>
    <mergeCell ref="G123:H123"/>
    <mergeCell ref="G276:H276"/>
    <mergeCell ref="G280:H280"/>
    <mergeCell ref="G262:H262"/>
    <mergeCell ref="G260:H260"/>
    <mergeCell ref="G256:H256"/>
    <mergeCell ref="G251:H251"/>
    <mergeCell ref="G249:H249"/>
    <mergeCell ref="G242:H242"/>
    <mergeCell ref="I276:J276"/>
    <mergeCell ref="G277:H277"/>
    <mergeCell ref="I277:J277"/>
    <mergeCell ref="G279:H279"/>
    <mergeCell ref="I279:J279"/>
    <mergeCell ref="A320:J320"/>
    <mergeCell ref="A279:D279"/>
    <mergeCell ref="B285:H285"/>
    <mergeCell ref="A286:D286"/>
    <mergeCell ref="G314:H314"/>
    <mergeCell ref="I314:J314"/>
    <mergeCell ref="A315:D315"/>
    <mergeCell ref="G315:H315"/>
    <mergeCell ref="I315:J315"/>
    <mergeCell ref="G312:H312"/>
  </mergeCells>
  <printOptions horizontalCentered="1"/>
  <pageMargins left="0.5905511811023623" right="0.11811023622047245" top="0.3937007874015748" bottom="0.3937007874015748" header="0.31496062992125984" footer="0.196850393700787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22">
      <selection activeCell="E32" sqref="E32"/>
    </sheetView>
  </sheetViews>
  <sheetFormatPr defaultColWidth="9.140625" defaultRowHeight="12.75"/>
  <cols>
    <col min="1" max="1" width="3.140625" style="0" customWidth="1"/>
    <col min="2" max="2" width="11.00390625" style="0" customWidth="1"/>
    <col min="3" max="3" width="25.00390625" style="0" customWidth="1"/>
    <col min="4" max="4" width="5.00390625" style="0" customWidth="1"/>
    <col min="5" max="5" width="6.140625" style="0" customWidth="1"/>
    <col min="6" max="6" width="13.140625" style="0" customWidth="1"/>
    <col min="7" max="7" width="14.140625" style="0" customWidth="1"/>
    <col min="8" max="8" width="13.421875" style="0" customWidth="1"/>
    <col min="9" max="9" width="13.140625" style="0" customWidth="1"/>
  </cols>
  <sheetData>
    <row r="1" spans="1:11" ht="15">
      <c r="A1" s="64" t="s">
        <v>195</v>
      </c>
      <c r="B1" s="65"/>
      <c r="C1" s="65"/>
      <c r="D1" s="66"/>
      <c r="E1" s="66"/>
      <c r="F1" s="66"/>
      <c r="G1" s="66"/>
      <c r="H1" s="66"/>
      <c r="I1" s="3"/>
      <c r="J1" s="3"/>
      <c r="K1" s="3"/>
    </row>
    <row r="2" spans="1:11" ht="15">
      <c r="A2" s="67" t="s">
        <v>204</v>
      </c>
      <c r="B2" s="4"/>
      <c r="C2" s="67"/>
      <c r="D2" s="68"/>
      <c r="E2" s="68"/>
      <c r="F2" s="68"/>
      <c r="G2" s="68"/>
      <c r="H2" s="68"/>
      <c r="I2" s="4"/>
      <c r="J2" s="4"/>
      <c r="K2" s="4"/>
    </row>
    <row r="3" spans="1:11" ht="15">
      <c r="A3" s="42" t="s">
        <v>182</v>
      </c>
      <c r="B3" s="43"/>
      <c r="C3" s="43"/>
      <c r="D3" s="4"/>
      <c r="E3" s="4"/>
      <c r="F3" s="4"/>
      <c r="G3" s="4"/>
      <c r="H3" s="4"/>
      <c r="I3" s="4"/>
      <c r="J3" s="4"/>
      <c r="K3" s="4"/>
    </row>
    <row r="4" spans="1:11" ht="15.75" thickBot="1">
      <c r="A4" s="69" t="s">
        <v>205</v>
      </c>
      <c r="B4" s="70"/>
      <c r="C4" s="70"/>
      <c r="D4" s="71"/>
      <c r="E4" s="71"/>
      <c r="F4" s="71"/>
      <c r="G4" s="71"/>
      <c r="H4" s="71"/>
      <c r="I4" s="71"/>
      <c r="J4" s="4"/>
      <c r="K4" s="4"/>
    </row>
    <row r="5" spans="1:11" ht="12.7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3.25">
      <c r="A6" s="25" t="s">
        <v>184</v>
      </c>
      <c r="B6" s="72"/>
      <c r="C6" s="72"/>
      <c r="D6" s="72"/>
      <c r="E6" s="72"/>
      <c r="F6" s="72"/>
      <c r="G6" s="72"/>
      <c r="H6" s="72"/>
      <c r="I6" s="41"/>
      <c r="J6" s="22"/>
      <c r="K6" s="22"/>
    </row>
    <row r="7" spans="1:11" ht="15">
      <c r="A7" s="55" t="s">
        <v>206</v>
      </c>
      <c r="B7" s="73"/>
      <c r="C7" s="73"/>
      <c r="D7" s="73"/>
      <c r="E7" s="73"/>
      <c r="F7" s="73"/>
      <c r="G7" s="73"/>
      <c r="H7" s="73"/>
      <c r="I7" s="73"/>
      <c r="J7" s="43"/>
      <c r="K7" s="43"/>
    </row>
    <row r="8" spans="1:11" ht="15">
      <c r="A8" s="55" t="s">
        <v>207</v>
      </c>
      <c r="B8" s="73"/>
      <c r="C8" s="73"/>
      <c r="D8" s="73"/>
      <c r="E8" s="73"/>
      <c r="F8" s="73"/>
      <c r="G8" s="73"/>
      <c r="H8" s="73"/>
      <c r="I8" s="73"/>
      <c r="J8" s="43"/>
      <c r="K8" s="43"/>
    </row>
    <row r="9" spans="1:11" ht="15">
      <c r="A9" s="4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">
      <c r="A10" s="43"/>
      <c r="B10" s="4"/>
      <c r="C10" s="4"/>
      <c r="D10" s="4"/>
      <c r="E10" s="4"/>
      <c r="F10" s="4"/>
      <c r="G10" s="4"/>
      <c r="H10" s="4"/>
      <c r="I10" s="74" t="s">
        <v>208</v>
      </c>
      <c r="J10" s="4"/>
      <c r="K10" s="4"/>
    </row>
    <row r="11" spans="1:11" ht="12.75">
      <c r="A11" s="257" t="s">
        <v>32</v>
      </c>
      <c r="B11" s="258"/>
      <c r="C11" s="259"/>
      <c r="D11" s="263" t="s">
        <v>89</v>
      </c>
      <c r="E11" s="263" t="s">
        <v>90</v>
      </c>
      <c r="F11" s="265" t="s">
        <v>209</v>
      </c>
      <c r="G11" s="266"/>
      <c r="H11" s="75" t="s">
        <v>210</v>
      </c>
      <c r="I11" s="75"/>
      <c r="J11" s="5"/>
      <c r="K11" s="5"/>
    </row>
    <row r="12" spans="1:11" ht="25.5" customHeight="1">
      <c r="A12" s="260"/>
      <c r="B12" s="261"/>
      <c r="C12" s="262"/>
      <c r="D12" s="264"/>
      <c r="E12" s="264"/>
      <c r="F12" s="76" t="s">
        <v>163</v>
      </c>
      <c r="G12" s="76" t="s">
        <v>164</v>
      </c>
      <c r="H12" s="76" t="s">
        <v>163</v>
      </c>
      <c r="I12" s="76" t="s">
        <v>164</v>
      </c>
      <c r="J12" s="4"/>
      <c r="K12" s="4"/>
    </row>
    <row r="13" spans="1:11" ht="14.25">
      <c r="A13" s="77"/>
      <c r="B13" s="78"/>
      <c r="C13" s="79"/>
      <c r="D13" s="80"/>
      <c r="E13" s="80"/>
      <c r="F13" s="81"/>
      <c r="G13" s="81"/>
      <c r="H13" s="82"/>
      <c r="I13" s="82"/>
      <c r="J13" s="4"/>
      <c r="K13" s="4"/>
    </row>
    <row r="14" spans="1:11" ht="17.25" customHeight="1">
      <c r="A14" s="83" t="s">
        <v>91</v>
      </c>
      <c r="B14" s="84" t="s">
        <v>76</v>
      </c>
      <c r="C14" s="85"/>
      <c r="D14" s="86" t="s">
        <v>86</v>
      </c>
      <c r="E14" s="87" t="s">
        <v>597</v>
      </c>
      <c r="F14" s="88">
        <v>54431631766</v>
      </c>
      <c r="G14" s="88">
        <v>98939410710</v>
      </c>
      <c r="H14" s="88">
        <v>54431631766</v>
      </c>
      <c r="I14" s="88">
        <v>98939410710</v>
      </c>
      <c r="J14" s="17"/>
      <c r="K14" s="17"/>
    </row>
    <row r="15" spans="1:11" ht="18" customHeight="1">
      <c r="A15" s="83" t="s">
        <v>92</v>
      </c>
      <c r="B15" s="84" t="s">
        <v>157</v>
      </c>
      <c r="C15" s="85"/>
      <c r="D15" s="86" t="s">
        <v>87</v>
      </c>
      <c r="E15" s="87" t="s">
        <v>598</v>
      </c>
      <c r="F15" s="88"/>
      <c r="G15" s="88"/>
      <c r="H15" s="88"/>
      <c r="I15" s="88"/>
      <c r="J15" s="17"/>
      <c r="K15" s="17"/>
    </row>
    <row r="16" spans="1:11" ht="18" customHeight="1">
      <c r="A16" s="83" t="s">
        <v>93</v>
      </c>
      <c r="B16" s="84" t="s">
        <v>77</v>
      </c>
      <c r="C16" s="85"/>
      <c r="D16" s="87">
        <v>10</v>
      </c>
      <c r="E16" s="87" t="s">
        <v>599</v>
      </c>
      <c r="F16" s="88">
        <v>54431631766</v>
      </c>
      <c r="G16" s="88">
        <f>G14-G15</f>
        <v>98939410710</v>
      </c>
      <c r="H16" s="88">
        <v>54431631766</v>
      </c>
      <c r="I16" s="88">
        <f>I14-I15</f>
        <v>98939410710</v>
      </c>
      <c r="J16" s="17"/>
      <c r="K16" s="17"/>
    </row>
    <row r="17" spans="1:11" ht="18" customHeight="1">
      <c r="A17" s="83" t="s">
        <v>94</v>
      </c>
      <c r="B17" s="84" t="s">
        <v>37</v>
      </c>
      <c r="C17" s="85"/>
      <c r="D17" s="87">
        <v>11</v>
      </c>
      <c r="E17" s="87" t="s">
        <v>600</v>
      </c>
      <c r="F17" s="88">
        <v>49857196218</v>
      </c>
      <c r="G17" s="88">
        <v>94100373667</v>
      </c>
      <c r="H17" s="88">
        <v>49857196218</v>
      </c>
      <c r="I17" s="88">
        <v>94100373667</v>
      </c>
      <c r="J17" s="17"/>
      <c r="K17" s="17"/>
    </row>
    <row r="18" spans="1:11" ht="18" customHeight="1">
      <c r="A18" s="83" t="s">
        <v>95</v>
      </c>
      <c r="B18" s="84" t="s">
        <v>78</v>
      </c>
      <c r="C18" s="85"/>
      <c r="D18" s="87">
        <v>20</v>
      </c>
      <c r="E18" s="87"/>
      <c r="F18" s="88">
        <f>F16-F17</f>
        <v>4574435548</v>
      </c>
      <c r="G18" s="88">
        <f>G16-G17</f>
        <v>4839037043</v>
      </c>
      <c r="H18" s="88">
        <f>H16-H17</f>
        <v>4574435548</v>
      </c>
      <c r="I18" s="88">
        <f>I16-I17</f>
        <v>4839037043</v>
      </c>
      <c r="J18" s="17"/>
      <c r="K18" s="17"/>
    </row>
    <row r="19" spans="1:11" ht="18" customHeight="1">
      <c r="A19" s="83" t="s">
        <v>96</v>
      </c>
      <c r="B19" s="84" t="s">
        <v>79</v>
      </c>
      <c r="C19" s="85"/>
      <c r="D19" s="87">
        <v>21</v>
      </c>
      <c r="E19" s="87" t="s">
        <v>601</v>
      </c>
      <c r="F19" s="88">
        <v>501978348</v>
      </c>
      <c r="G19" s="88">
        <v>684879376</v>
      </c>
      <c r="H19" s="88">
        <v>501978348</v>
      </c>
      <c r="I19" s="88">
        <v>684879376</v>
      </c>
      <c r="J19" s="17"/>
      <c r="K19" s="17"/>
    </row>
    <row r="20" spans="1:11" ht="18" customHeight="1">
      <c r="A20" s="83" t="s">
        <v>97</v>
      </c>
      <c r="B20" s="84" t="s">
        <v>80</v>
      </c>
      <c r="C20" s="85"/>
      <c r="D20" s="87">
        <v>22</v>
      </c>
      <c r="E20" s="87" t="s">
        <v>602</v>
      </c>
      <c r="F20" s="88">
        <v>2436698099</v>
      </c>
      <c r="G20" s="88">
        <v>2639012168</v>
      </c>
      <c r="H20" s="88">
        <v>2436698099</v>
      </c>
      <c r="I20" s="88">
        <v>2639012168</v>
      </c>
      <c r="J20" s="17"/>
      <c r="K20" s="17"/>
    </row>
    <row r="21" spans="1:11" ht="18" customHeight="1">
      <c r="A21" s="89"/>
      <c r="B21" s="90" t="s">
        <v>113</v>
      </c>
      <c r="C21" s="91"/>
      <c r="D21" s="92">
        <v>23</v>
      </c>
      <c r="E21" s="92"/>
      <c r="F21" s="93">
        <v>2234686984</v>
      </c>
      <c r="G21" s="93">
        <v>2593219276</v>
      </c>
      <c r="H21" s="93">
        <v>2234686984</v>
      </c>
      <c r="I21" s="93">
        <v>2593219276</v>
      </c>
      <c r="J21" s="15"/>
      <c r="K21" s="15"/>
    </row>
    <row r="22" spans="1:11" ht="18" customHeight="1">
      <c r="A22" s="83" t="s">
        <v>98</v>
      </c>
      <c r="B22" s="84" t="s">
        <v>38</v>
      </c>
      <c r="C22" s="85"/>
      <c r="D22" s="87">
        <v>24</v>
      </c>
      <c r="E22" s="87"/>
      <c r="F22" s="88">
        <v>165461445</v>
      </c>
      <c r="G22" s="88">
        <v>129363589</v>
      </c>
      <c r="H22" s="88">
        <v>165461445</v>
      </c>
      <c r="I22" s="88">
        <v>129363589</v>
      </c>
      <c r="J22" s="17"/>
      <c r="K22" s="17"/>
    </row>
    <row r="23" spans="1:11" ht="18" customHeight="1">
      <c r="A23" s="83" t="s">
        <v>99</v>
      </c>
      <c r="B23" s="84" t="s">
        <v>39</v>
      </c>
      <c r="C23" s="85"/>
      <c r="D23" s="87">
        <v>25</v>
      </c>
      <c r="E23" s="87"/>
      <c r="F23" s="88">
        <v>1116315174</v>
      </c>
      <c r="G23" s="88">
        <v>1078798282</v>
      </c>
      <c r="H23" s="88">
        <v>1116315174</v>
      </c>
      <c r="I23" s="88">
        <v>1078798282</v>
      </c>
      <c r="J23" s="17"/>
      <c r="K23" s="17"/>
    </row>
    <row r="24" spans="1:11" ht="18" customHeight="1">
      <c r="A24" s="83" t="s">
        <v>100</v>
      </c>
      <c r="B24" s="84" t="s">
        <v>40</v>
      </c>
      <c r="C24" s="85"/>
      <c r="D24" s="87">
        <v>30</v>
      </c>
      <c r="E24" s="87"/>
      <c r="F24" s="88">
        <f>F18+F19-F20-F22-F23</f>
        <v>1357939178</v>
      </c>
      <c r="G24" s="88">
        <f>G18+G19-G20-G22-G23</f>
        <v>1676742380</v>
      </c>
      <c r="H24" s="88">
        <f>H18+H19-H20-H22-H23</f>
        <v>1357939178</v>
      </c>
      <c r="I24" s="88">
        <f>I18+I19-I20-I22-I23</f>
        <v>1676742380</v>
      </c>
      <c r="J24" s="17"/>
      <c r="K24" s="17"/>
    </row>
    <row r="25" spans="1:11" ht="18" customHeight="1">
      <c r="A25" s="83" t="s">
        <v>101</v>
      </c>
      <c r="B25" s="84" t="s">
        <v>81</v>
      </c>
      <c r="C25" s="85"/>
      <c r="D25" s="87">
        <v>31</v>
      </c>
      <c r="E25" s="87"/>
      <c r="F25" s="88"/>
      <c r="G25" s="88">
        <v>310600</v>
      </c>
      <c r="H25" s="88"/>
      <c r="I25" s="88">
        <v>310600</v>
      </c>
      <c r="J25" s="17"/>
      <c r="K25" s="17"/>
    </row>
    <row r="26" spans="1:11" ht="18" customHeight="1">
      <c r="A26" s="83" t="s">
        <v>102</v>
      </c>
      <c r="B26" s="84" t="s">
        <v>82</v>
      </c>
      <c r="C26" s="85"/>
      <c r="D26" s="87">
        <v>32</v>
      </c>
      <c r="E26" s="87"/>
      <c r="F26" s="88"/>
      <c r="G26" s="88">
        <v>15725</v>
      </c>
      <c r="H26" s="88"/>
      <c r="I26" s="88">
        <v>15725</v>
      </c>
      <c r="J26" s="17"/>
      <c r="K26" s="17"/>
    </row>
    <row r="27" spans="1:11" ht="18" customHeight="1">
      <c r="A27" s="83" t="s">
        <v>103</v>
      </c>
      <c r="B27" s="84" t="s">
        <v>83</v>
      </c>
      <c r="C27" s="85"/>
      <c r="D27" s="87">
        <v>40</v>
      </c>
      <c r="E27" s="87"/>
      <c r="F27" s="88">
        <f>F25-F26</f>
        <v>0</v>
      </c>
      <c r="G27" s="88">
        <f>G25-G26</f>
        <v>294875</v>
      </c>
      <c r="H27" s="88">
        <f>H25-H26</f>
        <v>0</v>
      </c>
      <c r="I27" s="88">
        <f>I25-I26</f>
        <v>294875</v>
      </c>
      <c r="J27" s="17"/>
      <c r="K27" s="17"/>
    </row>
    <row r="28" spans="1:11" ht="18" customHeight="1">
      <c r="A28" s="83" t="s">
        <v>104</v>
      </c>
      <c r="B28" s="84" t="s">
        <v>84</v>
      </c>
      <c r="C28" s="85"/>
      <c r="D28" s="87">
        <v>50</v>
      </c>
      <c r="E28" s="87"/>
      <c r="F28" s="88">
        <f>F24-F27</f>
        <v>1357939178</v>
      </c>
      <c r="G28" s="88">
        <f>G24+G27</f>
        <v>1677037255</v>
      </c>
      <c r="H28" s="88">
        <f>H24-H27</f>
        <v>1357939178</v>
      </c>
      <c r="I28" s="88">
        <f>I24+I27</f>
        <v>1677037255</v>
      </c>
      <c r="J28" s="17"/>
      <c r="K28" s="17"/>
    </row>
    <row r="29" spans="1:11" ht="18" customHeight="1">
      <c r="A29" s="83" t="s">
        <v>105</v>
      </c>
      <c r="B29" s="84" t="s">
        <v>158</v>
      </c>
      <c r="C29" s="85"/>
      <c r="D29" s="87">
        <v>51</v>
      </c>
      <c r="E29" s="87" t="s">
        <v>603</v>
      </c>
      <c r="F29" s="88">
        <v>162224278</v>
      </c>
      <c r="G29" s="88">
        <v>406400642</v>
      </c>
      <c r="H29" s="88">
        <v>162224278</v>
      </c>
      <c r="I29" s="88">
        <v>406400642</v>
      </c>
      <c r="J29" s="17"/>
      <c r="K29" s="17"/>
    </row>
    <row r="30" spans="1:11" ht="18" customHeight="1">
      <c r="A30" s="83" t="s">
        <v>106</v>
      </c>
      <c r="B30" s="84" t="s">
        <v>159</v>
      </c>
      <c r="C30" s="85"/>
      <c r="D30" s="87">
        <v>52</v>
      </c>
      <c r="E30" s="87"/>
      <c r="F30" s="88"/>
      <c r="G30" s="88"/>
      <c r="H30" s="88"/>
      <c r="I30" s="88"/>
      <c r="J30" s="17"/>
      <c r="K30" s="17"/>
    </row>
    <row r="31" spans="1:11" ht="18" customHeight="1">
      <c r="A31" s="83" t="s">
        <v>160</v>
      </c>
      <c r="B31" s="84" t="s">
        <v>85</v>
      </c>
      <c r="C31" s="85"/>
      <c r="D31" s="87">
        <v>60</v>
      </c>
      <c r="E31" s="87"/>
      <c r="F31" s="88">
        <f>F28-F29-F30</f>
        <v>1195714900</v>
      </c>
      <c r="G31" s="88">
        <f>G28-G29-G30</f>
        <v>1270636613</v>
      </c>
      <c r="H31" s="88">
        <f>H28-H29-H30</f>
        <v>1195714900</v>
      </c>
      <c r="I31" s="88">
        <f>I28-I29-I30</f>
        <v>1270636613</v>
      </c>
      <c r="J31" s="17"/>
      <c r="K31" s="17"/>
    </row>
    <row r="32" spans="1:11" ht="18" customHeight="1">
      <c r="A32" s="83" t="s">
        <v>161</v>
      </c>
      <c r="B32" s="84" t="s">
        <v>162</v>
      </c>
      <c r="C32" s="85"/>
      <c r="D32" s="87">
        <v>70</v>
      </c>
      <c r="E32" s="87"/>
      <c r="F32" s="94">
        <f>F31/3164700</f>
        <v>377.82883053685975</v>
      </c>
      <c r="G32" s="94">
        <f>G31/2200000</f>
        <v>577.5620968181818</v>
      </c>
      <c r="H32" s="94">
        <f>H31/3164700</f>
        <v>377.82883053685975</v>
      </c>
      <c r="I32" s="94">
        <f>I31/2200000</f>
        <v>577.5620968181818</v>
      </c>
      <c r="J32" s="17"/>
      <c r="K32" s="17"/>
    </row>
    <row r="33" spans="1:11" ht="18" customHeight="1">
      <c r="A33" s="95"/>
      <c r="B33" s="96"/>
      <c r="C33" s="97"/>
      <c r="D33" s="98"/>
      <c r="E33" s="99"/>
      <c r="F33" s="100"/>
      <c r="G33" s="100"/>
      <c r="H33" s="101"/>
      <c r="I33" s="101"/>
      <c r="J33" s="15"/>
      <c r="K33" s="15"/>
    </row>
    <row r="34" spans="1:11" ht="14.25">
      <c r="A34" s="102"/>
      <c r="B34" s="17"/>
      <c r="C34" s="17"/>
      <c r="D34" s="23"/>
      <c r="E34" s="15"/>
      <c r="F34" s="15"/>
      <c r="G34" s="15"/>
      <c r="H34" s="14"/>
      <c r="I34" s="14"/>
      <c r="J34" s="15"/>
      <c r="K34" s="15"/>
    </row>
    <row r="35" spans="1:11" ht="15">
      <c r="A35" s="43"/>
      <c r="B35" s="4"/>
      <c r="C35" s="4"/>
      <c r="D35" s="4"/>
      <c r="E35" s="4"/>
      <c r="F35" s="4"/>
      <c r="G35" s="254" t="s">
        <v>211</v>
      </c>
      <c r="H35" s="254"/>
      <c r="I35" s="254"/>
      <c r="J35" s="4"/>
      <c r="K35" s="4"/>
    </row>
    <row r="36" spans="1:11" ht="14.25">
      <c r="A36" s="204" t="s">
        <v>112</v>
      </c>
      <c r="B36" s="150"/>
      <c r="C36" s="255" t="s">
        <v>212</v>
      </c>
      <c r="D36" s="255"/>
      <c r="E36" s="255"/>
      <c r="F36" s="255"/>
      <c r="G36" s="256" t="s">
        <v>199</v>
      </c>
      <c r="H36" s="256"/>
      <c r="I36" s="256"/>
      <c r="J36" s="5"/>
      <c r="K36" s="5"/>
    </row>
    <row r="37" spans="1:11" ht="15">
      <c r="A37" s="103"/>
      <c r="B37" s="15"/>
      <c r="C37" s="15"/>
      <c r="D37" s="15"/>
      <c r="E37" s="15"/>
      <c r="F37" s="15"/>
      <c r="G37" s="15"/>
      <c r="H37" s="16"/>
      <c r="I37" s="14"/>
      <c r="J37" s="15"/>
      <c r="K37" s="15"/>
    </row>
    <row r="38" spans="1:11" ht="15">
      <c r="A38" s="103"/>
      <c r="B38" s="15"/>
      <c r="C38" s="15"/>
      <c r="D38" s="15"/>
      <c r="E38" s="15"/>
      <c r="F38" s="15"/>
      <c r="G38" s="15"/>
      <c r="H38" s="14"/>
      <c r="I38" s="14"/>
      <c r="J38" s="15"/>
      <c r="K38" s="15"/>
    </row>
    <row r="39" spans="1:11" ht="15">
      <c r="A39" s="103"/>
      <c r="B39" s="15"/>
      <c r="C39" s="15"/>
      <c r="D39" s="15"/>
      <c r="E39" s="15"/>
      <c r="F39" s="15"/>
      <c r="G39" s="15"/>
      <c r="H39" s="14"/>
      <c r="I39" s="14"/>
      <c r="J39" s="15"/>
      <c r="K39" s="15"/>
    </row>
    <row r="40" spans="1:11" ht="15">
      <c r="A40" s="103"/>
      <c r="B40" s="15"/>
      <c r="C40" s="15"/>
      <c r="D40" s="15"/>
      <c r="E40" s="15"/>
      <c r="F40" s="15"/>
      <c r="G40" s="15"/>
      <c r="H40" s="14"/>
      <c r="I40" s="14"/>
      <c r="J40" s="15"/>
      <c r="K40" s="15"/>
    </row>
    <row r="41" spans="1:11" ht="15">
      <c r="A41" s="103"/>
      <c r="B41" s="15"/>
      <c r="C41" s="15"/>
      <c r="D41" s="15"/>
      <c r="E41" s="15"/>
      <c r="F41" s="15"/>
      <c r="G41" s="15"/>
      <c r="H41" s="14"/>
      <c r="I41" s="14"/>
      <c r="J41" s="15"/>
      <c r="K41" s="15"/>
    </row>
    <row r="42" spans="1:11" ht="15">
      <c r="A42" s="103"/>
      <c r="B42" s="103"/>
      <c r="C42" s="103"/>
      <c r="D42" s="103"/>
      <c r="E42" s="103"/>
      <c r="F42" s="103"/>
      <c r="G42" s="103"/>
      <c r="H42" s="104"/>
      <c r="I42" s="104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4"/>
      <c r="I43" s="14"/>
      <c r="J43" s="15"/>
      <c r="K43" s="15"/>
    </row>
    <row r="44" spans="1:11" ht="15">
      <c r="A44" s="103"/>
      <c r="B44" s="105" t="s">
        <v>201</v>
      </c>
      <c r="C44" s="103"/>
      <c r="D44" s="103" t="s">
        <v>202</v>
      </c>
      <c r="E44" s="103"/>
      <c r="F44" s="103"/>
      <c r="G44" s="103"/>
      <c r="H44" s="104" t="s">
        <v>203</v>
      </c>
      <c r="I44" s="14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4"/>
      <c r="I45" s="14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4"/>
      <c r="I46" s="14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4"/>
      <c r="I47" s="14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4"/>
      <c r="I48" s="14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4"/>
      <c r="I49" s="14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4"/>
      <c r="I50" s="14"/>
      <c r="J50" s="15"/>
      <c r="K50" s="15"/>
    </row>
    <row r="51" spans="1:11" ht="12.75">
      <c r="A51" s="15"/>
      <c r="B51" s="15"/>
      <c r="C51" s="15"/>
      <c r="D51" s="15"/>
      <c r="E51" s="15"/>
      <c r="F51" s="15"/>
      <c r="G51" s="15"/>
      <c r="H51" s="14"/>
      <c r="I51" s="14"/>
      <c r="J51" s="15"/>
      <c r="K51" s="15"/>
    </row>
    <row r="52" spans="1:11" ht="12.75">
      <c r="A52" s="15"/>
      <c r="B52" s="15"/>
      <c r="C52" s="15"/>
      <c r="D52" s="15"/>
      <c r="E52" s="15"/>
      <c r="F52" s="15"/>
      <c r="G52" s="15"/>
      <c r="H52" s="14"/>
      <c r="I52" s="14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4"/>
      <c r="I53" s="14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4"/>
      <c r="I54" s="14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4"/>
      <c r="I55" s="14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4"/>
      <c r="I56" s="14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4"/>
      <c r="I57" s="14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4"/>
      <c r="I58" s="14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4"/>
      <c r="I59" s="14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4"/>
      <c r="I60" s="14"/>
      <c r="J60" s="15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4"/>
      <c r="I61" s="14"/>
      <c r="J61" s="15"/>
      <c r="K61" s="15"/>
    </row>
    <row r="62" spans="1:11" ht="12.75">
      <c r="A62" s="15"/>
      <c r="B62" s="15"/>
      <c r="C62" s="15"/>
      <c r="D62" s="15"/>
      <c r="E62" s="15"/>
      <c r="F62" s="15"/>
      <c r="G62" s="15"/>
      <c r="H62" s="14"/>
      <c r="I62" s="14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4"/>
      <c r="I63" s="14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4"/>
      <c r="I64" s="14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4"/>
      <c r="I65" s="14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4"/>
      <c r="I66" s="14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4"/>
      <c r="I67" s="14"/>
      <c r="J67" s="15"/>
      <c r="K67" s="15"/>
    </row>
    <row r="68" spans="1:11" ht="12.75">
      <c r="A68" s="15"/>
      <c r="B68" s="15"/>
      <c r="C68" s="15"/>
      <c r="D68" s="15"/>
      <c r="E68" s="15"/>
      <c r="F68" s="15"/>
      <c r="G68" s="15"/>
      <c r="H68" s="14"/>
      <c r="I68" s="14"/>
      <c r="J68" s="15"/>
      <c r="K68" s="15"/>
    </row>
    <row r="69" spans="1:11" ht="12.75">
      <c r="A69" s="15"/>
      <c r="B69" s="15"/>
      <c r="C69" s="15"/>
      <c r="D69" s="15"/>
      <c r="E69" s="15"/>
      <c r="F69" s="15"/>
      <c r="G69" s="15"/>
      <c r="H69" s="14"/>
      <c r="I69" s="14"/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4"/>
      <c r="I70" s="14"/>
      <c r="J70" s="15"/>
      <c r="K70" s="15"/>
    </row>
    <row r="71" spans="1:11" ht="12.75">
      <c r="A71" s="15"/>
      <c r="B71" s="15"/>
      <c r="C71" s="15"/>
      <c r="D71" s="15"/>
      <c r="E71" s="15"/>
      <c r="F71" s="15"/>
      <c r="G71" s="15"/>
      <c r="H71" s="14"/>
      <c r="I71" s="14"/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4"/>
      <c r="I72" s="14"/>
      <c r="J72" s="15"/>
      <c r="K72" s="15"/>
    </row>
    <row r="73" spans="1:11" ht="12.75">
      <c r="A73" s="15"/>
      <c r="B73" s="15"/>
      <c r="C73" s="15"/>
      <c r="D73" s="15"/>
      <c r="E73" s="15"/>
      <c r="F73" s="15"/>
      <c r="G73" s="15"/>
      <c r="H73" s="14"/>
      <c r="I73" s="14"/>
      <c r="J73" s="15"/>
      <c r="K73" s="15"/>
    </row>
    <row r="74" spans="1:11" ht="12.75">
      <c r="A74" s="15"/>
      <c r="B74" s="15"/>
      <c r="C74" s="15"/>
      <c r="D74" s="15"/>
      <c r="E74" s="15"/>
      <c r="F74" s="15"/>
      <c r="G74" s="15"/>
      <c r="H74" s="14"/>
      <c r="I74" s="14"/>
      <c r="J74" s="15"/>
      <c r="K74" s="15"/>
    </row>
  </sheetData>
  <mergeCells count="7">
    <mergeCell ref="G35:I35"/>
    <mergeCell ref="C36:F36"/>
    <mergeCell ref="G36:I36"/>
    <mergeCell ref="A11:C12"/>
    <mergeCell ref="D11:D12"/>
    <mergeCell ref="E11:E12"/>
    <mergeCell ref="F11:G11"/>
  </mergeCells>
  <printOptions horizontalCentered="1"/>
  <pageMargins left="0.2755905511811024" right="0" top="0.5905511811023623" bottom="0.5905511811023623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G1">
      <selection activeCell="K3" sqref="K3"/>
    </sheetView>
  </sheetViews>
  <sheetFormatPr defaultColWidth="9.140625" defaultRowHeight="12.75"/>
  <cols>
    <col min="1" max="1" width="27.7109375" style="154" customWidth="1"/>
    <col min="2" max="2" width="21.140625" style="186" customWidth="1"/>
    <col min="3" max="3" width="17.28125" style="186" customWidth="1"/>
    <col min="4" max="4" width="17.8515625" style="186" customWidth="1"/>
    <col min="5" max="6" width="2.7109375" style="186" hidden="1" customWidth="1"/>
    <col min="7" max="7" width="16.140625" style="186" customWidth="1"/>
    <col min="8" max="8" width="2.7109375" style="186" hidden="1" customWidth="1"/>
    <col min="9" max="9" width="0.2890625" style="186" hidden="1" customWidth="1"/>
    <col min="10" max="10" width="18.28125" style="186" customWidth="1"/>
    <col min="11" max="11" width="20.7109375" style="186" customWidth="1"/>
    <col min="12" max="12" width="21.421875" style="186" customWidth="1"/>
    <col min="13" max="16384" width="9.140625" style="154" customWidth="1"/>
  </cols>
  <sheetData>
    <row r="1" spans="1:12" ht="15">
      <c r="A1" s="212" t="s">
        <v>590</v>
      </c>
      <c r="B1" s="200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200" customFormat="1" ht="15.75" thickBot="1">
      <c r="A2" s="184" t="s">
        <v>557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s="201" customFormat="1" ht="63.75" customHeight="1">
      <c r="A3" s="187"/>
      <c r="B3" s="188" t="s">
        <v>69</v>
      </c>
      <c r="C3" s="188" t="s">
        <v>70</v>
      </c>
      <c r="D3" s="188" t="s">
        <v>541</v>
      </c>
      <c r="E3" s="189"/>
      <c r="F3" s="189"/>
      <c r="G3" s="188" t="s">
        <v>28</v>
      </c>
      <c r="H3" s="189"/>
      <c r="I3" s="190" t="s">
        <v>28</v>
      </c>
      <c r="J3" s="188" t="s">
        <v>147</v>
      </c>
      <c r="K3" s="188" t="s">
        <v>596</v>
      </c>
      <c r="L3" s="188" t="s">
        <v>542</v>
      </c>
    </row>
    <row r="4" spans="1:12" s="201" customFormat="1" ht="15">
      <c r="A4" s="187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24.75" customHeight="1">
      <c r="A5" s="191" t="s">
        <v>543</v>
      </c>
      <c r="B5" s="192">
        <v>19335113333</v>
      </c>
      <c r="C5" s="192">
        <v>0</v>
      </c>
      <c r="D5" s="192">
        <v>0</v>
      </c>
      <c r="E5" s="193"/>
      <c r="F5" s="193"/>
      <c r="G5" s="192">
        <v>0</v>
      </c>
      <c r="H5" s="193"/>
      <c r="I5" s="192">
        <v>0</v>
      </c>
      <c r="J5" s="192">
        <v>4403201535</v>
      </c>
      <c r="K5" s="192">
        <v>10075519787</v>
      </c>
      <c r="L5" s="192">
        <f>SUM(B5:K5)</f>
        <v>33813834655</v>
      </c>
    </row>
    <row r="6" spans="1:12" ht="24.75" customHeight="1">
      <c r="A6" s="191" t="s">
        <v>544</v>
      </c>
      <c r="B6" s="192">
        <v>13664886667</v>
      </c>
      <c r="C6" s="192">
        <v>0</v>
      </c>
      <c r="D6" s="192">
        <v>0</v>
      </c>
      <c r="E6" s="193"/>
      <c r="F6" s="193"/>
      <c r="G6" s="192">
        <v>0</v>
      </c>
      <c r="H6" s="193"/>
      <c r="I6" s="192">
        <v>0</v>
      </c>
      <c r="J6" s="192"/>
      <c r="K6" s="192">
        <v>0</v>
      </c>
      <c r="L6" s="192">
        <f aca="true" t="shared" si="0" ref="L6:L20">SUM(B6:K6)</f>
        <v>13664886667</v>
      </c>
    </row>
    <row r="7" spans="1:12" ht="24.75" customHeight="1">
      <c r="A7" s="191" t="s">
        <v>545</v>
      </c>
      <c r="B7" s="192">
        <v>0</v>
      </c>
      <c r="C7" s="192">
        <v>0</v>
      </c>
      <c r="D7" s="192">
        <v>0</v>
      </c>
      <c r="E7" s="193"/>
      <c r="F7" s="193"/>
      <c r="G7" s="192">
        <v>0</v>
      </c>
      <c r="H7" s="193"/>
      <c r="I7" s="192">
        <v>0</v>
      </c>
      <c r="J7" s="192">
        <v>7635802880</v>
      </c>
      <c r="K7" s="192">
        <v>0</v>
      </c>
      <c r="L7" s="192">
        <f t="shared" si="0"/>
        <v>7635802880</v>
      </c>
    </row>
    <row r="8" spans="1:12" ht="24.75" customHeight="1">
      <c r="A8" s="191" t="s">
        <v>546</v>
      </c>
      <c r="B8" s="192"/>
      <c r="C8" s="192">
        <v>289410000</v>
      </c>
      <c r="D8" s="214">
        <v>-1353000000</v>
      </c>
      <c r="E8" s="193"/>
      <c r="F8" s="193"/>
      <c r="G8" s="192">
        <v>217136248</v>
      </c>
      <c r="H8" s="193"/>
      <c r="I8" s="192"/>
      <c r="J8" s="192"/>
      <c r="K8" s="192"/>
      <c r="L8" s="192">
        <f t="shared" si="0"/>
        <v>-846453752</v>
      </c>
    </row>
    <row r="9" spans="1:12" ht="24.75" customHeight="1">
      <c r="A9" s="191" t="s">
        <v>547</v>
      </c>
      <c r="B9" s="192">
        <v>0</v>
      </c>
      <c r="C9" s="192">
        <v>0</v>
      </c>
      <c r="D9" s="192">
        <v>0</v>
      </c>
      <c r="E9" s="193"/>
      <c r="F9" s="193"/>
      <c r="G9" s="192">
        <v>0</v>
      </c>
      <c r="H9" s="193"/>
      <c r="I9" s="192">
        <v>0</v>
      </c>
      <c r="J9" s="192">
        <v>0</v>
      </c>
      <c r="K9" s="192">
        <v>0</v>
      </c>
      <c r="L9" s="192">
        <f t="shared" si="0"/>
        <v>0</v>
      </c>
    </row>
    <row r="10" spans="1:12" ht="24.75" customHeight="1">
      <c r="A10" s="191" t="s">
        <v>548</v>
      </c>
      <c r="B10" s="192">
        <v>0</v>
      </c>
      <c r="C10" s="192">
        <v>0</v>
      </c>
      <c r="D10" s="192">
        <v>0</v>
      </c>
      <c r="E10" s="193"/>
      <c r="F10" s="193"/>
      <c r="G10" s="192">
        <v>0</v>
      </c>
      <c r="H10" s="193"/>
      <c r="I10" s="192">
        <v>0</v>
      </c>
      <c r="J10" s="192"/>
      <c r="K10" s="192">
        <v>0</v>
      </c>
      <c r="L10" s="192">
        <f t="shared" si="0"/>
        <v>0</v>
      </c>
    </row>
    <row r="11" spans="1:12" ht="24.75" customHeight="1">
      <c r="A11" s="194" t="s">
        <v>549</v>
      </c>
      <c r="B11" s="193">
        <v>0</v>
      </c>
      <c r="C11" s="193">
        <v>0</v>
      </c>
      <c r="D11" s="193">
        <v>0</v>
      </c>
      <c r="E11" s="193"/>
      <c r="F11" s="193"/>
      <c r="G11" s="193">
        <v>0</v>
      </c>
      <c r="H11" s="193"/>
      <c r="I11" s="193">
        <v>0</v>
      </c>
      <c r="J11" s="192">
        <v>4403201535</v>
      </c>
      <c r="K11" s="193">
        <v>10075519787</v>
      </c>
      <c r="L11" s="193">
        <f t="shared" si="0"/>
        <v>14478721322</v>
      </c>
    </row>
    <row r="12" spans="1:12" s="202" customFormat="1" ht="24.75" customHeight="1" thickBot="1">
      <c r="A12" s="195" t="s">
        <v>550</v>
      </c>
      <c r="B12" s="196">
        <f>SUM(B5:B11)</f>
        <v>33000000000</v>
      </c>
      <c r="C12" s="196">
        <f aca="true" t="shared" si="1" ref="C12:I12">SUM(C5:C11)</f>
        <v>289410000</v>
      </c>
      <c r="D12" s="215">
        <v>-1353000000</v>
      </c>
      <c r="E12" s="197"/>
      <c r="F12" s="197"/>
      <c r="G12" s="196">
        <f t="shared" si="1"/>
        <v>217136248</v>
      </c>
      <c r="H12" s="197"/>
      <c r="I12" s="196">
        <f t="shared" si="1"/>
        <v>0</v>
      </c>
      <c r="J12" s="196">
        <f>SUM(J5:J8)-SUM(J9:J11)</f>
        <v>7635802880</v>
      </c>
      <c r="K12" s="196">
        <f>SUM(K5:K8)-SUM(K9:K11)</f>
        <v>0</v>
      </c>
      <c r="L12" s="196">
        <f>SUM(L5:L8)-SUM(L9:L11)</f>
        <v>39789349128</v>
      </c>
    </row>
    <row r="13" spans="1:12" s="202" customFormat="1" ht="15.75" thickTop="1">
      <c r="A13" s="195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ht="24.75" customHeight="1">
      <c r="A14" s="191" t="s">
        <v>551</v>
      </c>
      <c r="B14" s="192">
        <f>B12</f>
        <v>33000000000</v>
      </c>
      <c r="C14" s="192">
        <f aca="true" t="shared" si="2" ref="C14:K14">C12</f>
        <v>289410000</v>
      </c>
      <c r="D14" s="214">
        <v>-1353000000</v>
      </c>
      <c r="E14" s="193"/>
      <c r="F14" s="193"/>
      <c r="G14" s="192">
        <f t="shared" si="2"/>
        <v>217136248</v>
      </c>
      <c r="H14" s="193"/>
      <c r="I14" s="192">
        <f t="shared" si="2"/>
        <v>0</v>
      </c>
      <c r="J14" s="192">
        <f t="shared" si="2"/>
        <v>7635802880</v>
      </c>
      <c r="K14" s="192">
        <f t="shared" si="2"/>
        <v>0</v>
      </c>
      <c r="L14" s="192">
        <f t="shared" si="0"/>
        <v>39789349128</v>
      </c>
    </row>
    <row r="15" spans="1:12" ht="24.75" customHeight="1">
      <c r="A15" s="191" t="s">
        <v>552</v>
      </c>
      <c r="B15" s="192">
        <v>0</v>
      </c>
      <c r="C15" s="192">
        <v>0</v>
      </c>
      <c r="D15" s="192">
        <v>0</v>
      </c>
      <c r="E15" s="193"/>
      <c r="F15" s="193"/>
      <c r="G15" s="192">
        <v>0</v>
      </c>
      <c r="H15" s="193"/>
      <c r="I15" s="192">
        <v>0</v>
      </c>
      <c r="J15" s="192">
        <v>0</v>
      </c>
      <c r="K15" s="192">
        <v>0</v>
      </c>
      <c r="L15" s="192">
        <f t="shared" si="0"/>
        <v>0</v>
      </c>
    </row>
    <row r="16" spans="1:12" ht="24.75" customHeight="1">
      <c r="A16" s="191" t="s">
        <v>553</v>
      </c>
      <c r="B16" s="192">
        <v>0</v>
      </c>
      <c r="C16" s="192">
        <v>0</v>
      </c>
      <c r="D16" s="192">
        <v>0</v>
      </c>
      <c r="E16" s="193"/>
      <c r="F16" s="193"/>
      <c r="G16" s="192"/>
      <c r="H16" s="193"/>
      <c r="I16" s="192">
        <v>0</v>
      </c>
      <c r="J16" s="192">
        <v>1195714900</v>
      </c>
      <c r="K16" s="192">
        <v>0</v>
      </c>
      <c r="L16" s="192">
        <f t="shared" si="0"/>
        <v>1195714900</v>
      </c>
    </row>
    <row r="17" spans="1:12" ht="24.75" customHeight="1">
      <c r="A17" s="191" t="s">
        <v>546</v>
      </c>
      <c r="B17" s="192"/>
      <c r="C17" s="192"/>
      <c r="D17" s="192"/>
      <c r="E17" s="193"/>
      <c r="F17" s="193"/>
      <c r="G17" s="192"/>
      <c r="H17" s="193"/>
      <c r="I17" s="192"/>
      <c r="J17" s="192"/>
      <c r="K17" s="192"/>
      <c r="L17" s="192"/>
    </row>
    <row r="18" spans="1:12" ht="24.75" customHeight="1">
      <c r="A18" s="191" t="s">
        <v>554</v>
      </c>
      <c r="B18" s="192">
        <v>0</v>
      </c>
      <c r="C18" s="192">
        <v>0</v>
      </c>
      <c r="D18" s="192">
        <v>0</v>
      </c>
      <c r="E18" s="193"/>
      <c r="F18" s="193"/>
      <c r="G18" s="192">
        <v>0</v>
      </c>
      <c r="H18" s="193"/>
      <c r="I18" s="192">
        <v>0</v>
      </c>
      <c r="J18" s="192">
        <v>0</v>
      </c>
      <c r="K18" s="192">
        <v>0</v>
      </c>
      <c r="L18" s="192">
        <f t="shared" si="0"/>
        <v>0</v>
      </c>
    </row>
    <row r="19" spans="1:12" ht="24.75" customHeight="1">
      <c r="A19" s="191" t="s">
        <v>555</v>
      </c>
      <c r="B19" s="192">
        <v>0</v>
      </c>
      <c r="C19" s="192">
        <v>0</v>
      </c>
      <c r="D19" s="192">
        <v>0</v>
      </c>
      <c r="E19" s="193"/>
      <c r="F19" s="193"/>
      <c r="G19" s="192">
        <v>0</v>
      </c>
      <c r="H19" s="193"/>
      <c r="I19" s="192">
        <v>0</v>
      </c>
      <c r="J19" s="192"/>
      <c r="K19" s="192">
        <v>0</v>
      </c>
      <c r="L19" s="193">
        <f t="shared" si="0"/>
        <v>0</v>
      </c>
    </row>
    <row r="20" spans="1:12" ht="24.75" customHeight="1">
      <c r="A20" s="198" t="s">
        <v>549</v>
      </c>
      <c r="B20" s="193">
        <v>0</v>
      </c>
      <c r="C20" s="193">
        <v>0</v>
      </c>
      <c r="D20" s="193">
        <v>0</v>
      </c>
      <c r="E20" s="193"/>
      <c r="F20" s="193"/>
      <c r="G20" s="193">
        <v>0</v>
      </c>
      <c r="H20" s="193"/>
      <c r="I20" s="193">
        <v>0</v>
      </c>
      <c r="J20" s="192"/>
      <c r="K20" s="193">
        <v>0</v>
      </c>
      <c r="L20" s="193">
        <f t="shared" si="0"/>
        <v>0</v>
      </c>
    </row>
    <row r="21" spans="1:12" s="202" customFormat="1" ht="24.75" customHeight="1" thickBot="1">
      <c r="A21" s="195" t="s">
        <v>556</v>
      </c>
      <c r="B21" s="196">
        <f>SUM(B14:B19)</f>
        <v>33000000000</v>
      </c>
      <c r="C21" s="196">
        <f>SUM(C14:C19)</f>
        <v>289410000</v>
      </c>
      <c r="D21" s="215">
        <v>-1353000000</v>
      </c>
      <c r="E21" s="197"/>
      <c r="F21" s="197"/>
      <c r="G21" s="196">
        <f>SUM(G14:G19)</f>
        <v>217136248</v>
      </c>
      <c r="H21" s="197"/>
      <c r="I21" s="196">
        <f>SUM(I14:I19)</f>
        <v>0</v>
      </c>
      <c r="J21" s="196">
        <f>SUM(J14:J17)-SUM(J18:J20)</f>
        <v>8831517780</v>
      </c>
      <c r="K21" s="196">
        <f>SUM(K14:K19)</f>
        <v>0</v>
      </c>
      <c r="L21" s="196">
        <f>SUM(L14:L17)-SUM(L18:L20)</f>
        <v>40985064028</v>
      </c>
    </row>
    <row r="22" spans="1:8" ht="15.75" thickTop="1">
      <c r="A22" s="191"/>
      <c r="F22" s="199"/>
      <c r="H22" s="199"/>
    </row>
  </sheetData>
  <printOptions horizontalCentered="1"/>
  <pageMargins left="0.15748031496062992" right="0" top="0.984251968503937" bottom="0.5905511811023623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21" sqref="A21:C21"/>
    </sheetView>
  </sheetViews>
  <sheetFormatPr defaultColWidth="9.140625" defaultRowHeight="12.75"/>
  <cols>
    <col min="1" max="2" width="9.140625" style="154" customWidth="1"/>
    <col min="3" max="3" width="7.28125" style="154" customWidth="1"/>
    <col min="4" max="4" width="16.7109375" style="154" customWidth="1"/>
    <col min="5" max="5" width="15.421875" style="154" customWidth="1"/>
    <col min="6" max="6" width="13.8515625" style="154" customWidth="1"/>
    <col min="7" max="7" width="14.00390625" style="154" bestFit="1" customWidth="1"/>
    <col min="8" max="8" width="14.8515625" style="154" customWidth="1"/>
    <col min="9" max="16384" width="9.140625" style="154" customWidth="1"/>
  </cols>
  <sheetData>
    <row r="1" spans="1:8" ht="17.25">
      <c r="A1" s="117" t="s">
        <v>327</v>
      </c>
      <c r="B1" s="106"/>
      <c r="C1" s="106"/>
      <c r="D1" s="106"/>
      <c r="E1" s="106"/>
      <c r="F1" s="106"/>
      <c r="G1" s="106"/>
      <c r="H1" s="106"/>
    </row>
    <row r="2" spans="1:8" ht="7.5" customHeight="1">
      <c r="A2" s="117"/>
      <c r="B2" s="106"/>
      <c r="C2" s="106"/>
      <c r="D2" s="106"/>
      <c r="E2" s="106"/>
      <c r="F2" s="106"/>
      <c r="G2" s="106"/>
      <c r="H2" s="106"/>
    </row>
    <row r="3" spans="1:8" ht="69">
      <c r="A3" s="267" t="s">
        <v>328</v>
      </c>
      <c r="B3" s="268"/>
      <c r="C3" s="269"/>
      <c r="D3" s="175" t="s">
        <v>329</v>
      </c>
      <c r="E3" s="175" t="s">
        <v>330</v>
      </c>
      <c r="F3" s="175" t="s">
        <v>331</v>
      </c>
      <c r="G3" s="175" t="s">
        <v>333</v>
      </c>
      <c r="H3" s="175" t="s">
        <v>334</v>
      </c>
    </row>
    <row r="4" spans="1:8" ht="33.75" customHeight="1">
      <c r="A4" s="270" t="s">
        <v>540</v>
      </c>
      <c r="B4" s="271"/>
      <c r="C4" s="272"/>
      <c r="D4" s="176" t="s">
        <v>477</v>
      </c>
      <c r="E4" s="176" t="s">
        <v>478</v>
      </c>
      <c r="F4" s="176" t="s">
        <v>479</v>
      </c>
      <c r="G4" s="176" t="s">
        <v>480</v>
      </c>
      <c r="H4" s="177"/>
    </row>
    <row r="5" spans="1:8" ht="21" customHeight="1">
      <c r="A5" s="273" t="s">
        <v>481</v>
      </c>
      <c r="B5" s="274"/>
      <c r="C5" s="275"/>
      <c r="D5" s="178">
        <v>43133768376</v>
      </c>
      <c r="E5" s="178">
        <v>3419328731</v>
      </c>
      <c r="F5" s="178">
        <v>1610700648</v>
      </c>
      <c r="G5" s="178">
        <v>275564784</v>
      </c>
      <c r="H5" s="178">
        <v>48439362539</v>
      </c>
    </row>
    <row r="6" spans="1:8" ht="21" customHeight="1">
      <c r="A6" s="276" t="s">
        <v>558</v>
      </c>
      <c r="B6" s="276"/>
      <c r="C6" s="276"/>
      <c r="D6" s="162"/>
      <c r="E6" s="162">
        <v>37000000</v>
      </c>
      <c r="F6" s="162"/>
      <c r="G6" s="162"/>
      <c r="H6" s="174">
        <f aca="true" t="shared" si="0" ref="H6:H11">SUM(D6:G6)</f>
        <v>37000000</v>
      </c>
    </row>
    <row r="7" spans="1:8" ht="21" customHeight="1">
      <c r="A7" s="276" t="s">
        <v>338</v>
      </c>
      <c r="B7" s="276"/>
      <c r="C7" s="276"/>
      <c r="D7" s="162"/>
      <c r="E7" s="162"/>
      <c r="F7" s="162"/>
      <c r="G7" s="162"/>
      <c r="H7" s="174">
        <f t="shared" si="0"/>
        <v>0</v>
      </c>
    </row>
    <row r="8" spans="1:8" ht="21" customHeight="1">
      <c r="A8" s="276" t="s">
        <v>339</v>
      </c>
      <c r="B8" s="276"/>
      <c r="C8" s="276"/>
      <c r="D8" s="174"/>
      <c r="E8" s="174"/>
      <c r="F8" s="174"/>
      <c r="G8" s="162"/>
      <c r="H8" s="178">
        <f t="shared" si="0"/>
        <v>0</v>
      </c>
    </row>
    <row r="9" spans="1:8" ht="21" customHeight="1">
      <c r="A9" s="276" t="s">
        <v>340</v>
      </c>
      <c r="B9" s="276"/>
      <c r="C9" s="276"/>
      <c r="D9" s="162"/>
      <c r="E9" s="162"/>
      <c r="F9" s="162"/>
      <c r="G9" s="162"/>
      <c r="H9" s="178">
        <f t="shared" si="0"/>
        <v>0</v>
      </c>
    </row>
    <row r="10" spans="1:8" ht="21" customHeight="1">
      <c r="A10" s="276" t="s">
        <v>341</v>
      </c>
      <c r="B10" s="276"/>
      <c r="C10" s="276"/>
      <c r="D10" s="162"/>
      <c r="E10" s="162"/>
      <c r="F10" s="179"/>
      <c r="G10" s="162"/>
      <c r="H10" s="174">
        <f t="shared" si="0"/>
        <v>0</v>
      </c>
    </row>
    <row r="11" spans="1:8" ht="21" customHeight="1">
      <c r="A11" s="276" t="s">
        <v>342</v>
      </c>
      <c r="B11" s="276"/>
      <c r="C11" s="276"/>
      <c r="D11" s="174"/>
      <c r="E11" s="174"/>
      <c r="F11" s="174"/>
      <c r="G11" s="162"/>
      <c r="H11" s="174">
        <f t="shared" si="0"/>
        <v>0</v>
      </c>
    </row>
    <row r="12" spans="1:8" ht="21" customHeight="1">
      <c r="A12" s="277" t="s">
        <v>559</v>
      </c>
      <c r="B12" s="277"/>
      <c r="C12" s="277"/>
      <c r="D12" s="180">
        <f>D5+SUM(D6:D8)-SUM(D9:D11)</f>
        <v>43133768376</v>
      </c>
      <c r="E12" s="180">
        <f>E5+SUM(E6:E8)-SUM(E9:E11)</f>
        <v>3456328731</v>
      </c>
      <c r="F12" s="180">
        <f>F5+SUM(F6:F8)-SUM(F9:F11)</f>
        <v>1610700648</v>
      </c>
      <c r="G12" s="180">
        <f>G5+SUM(G6:G8)-SUM(G9:G11)</f>
        <v>275564784</v>
      </c>
      <c r="H12" s="180">
        <f>H5+SUM(H6:H8)-SUM(H9:H11)</f>
        <v>48476362539</v>
      </c>
    </row>
    <row r="13" spans="1:8" ht="21" customHeight="1">
      <c r="A13" s="278" t="s">
        <v>344</v>
      </c>
      <c r="B13" s="279"/>
      <c r="C13" s="280"/>
      <c r="D13" s="165"/>
      <c r="E13" s="165"/>
      <c r="F13" s="165"/>
      <c r="G13" s="165"/>
      <c r="H13" s="165"/>
    </row>
    <row r="14" spans="1:8" ht="21" customHeight="1">
      <c r="A14" s="281" t="s">
        <v>336</v>
      </c>
      <c r="B14" s="281"/>
      <c r="C14" s="281"/>
      <c r="D14" s="180">
        <v>15929358912</v>
      </c>
      <c r="E14" s="180">
        <v>1345133671</v>
      </c>
      <c r="F14" s="180">
        <v>1147113901</v>
      </c>
      <c r="G14" s="180">
        <v>146473762</v>
      </c>
      <c r="H14" s="180">
        <v>18568080246</v>
      </c>
    </row>
    <row r="15" spans="1:8" ht="21" customHeight="1">
      <c r="A15" s="276" t="s">
        <v>560</v>
      </c>
      <c r="B15" s="276"/>
      <c r="C15" s="276"/>
      <c r="D15" s="165">
        <v>255045344</v>
      </c>
      <c r="E15" s="165">
        <v>55000000</v>
      </c>
      <c r="F15" s="165">
        <v>78715838</v>
      </c>
      <c r="G15" s="165">
        <v>3670953</v>
      </c>
      <c r="H15" s="165">
        <f>SUM(D15:G15)</f>
        <v>392432135</v>
      </c>
    </row>
    <row r="16" spans="1:8" ht="21" customHeight="1">
      <c r="A16" s="276" t="s">
        <v>339</v>
      </c>
      <c r="B16" s="276"/>
      <c r="C16" s="276"/>
      <c r="D16" s="165"/>
      <c r="E16" s="165"/>
      <c r="F16" s="165"/>
      <c r="G16" s="165"/>
      <c r="H16" s="165">
        <f>SUM(D16:G16)</f>
        <v>0</v>
      </c>
    </row>
    <row r="17" spans="1:8" ht="21" customHeight="1">
      <c r="A17" s="276" t="s">
        <v>340</v>
      </c>
      <c r="B17" s="276"/>
      <c r="C17" s="276"/>
      <c r="D17" s="165"/>
      <c r="E17" s="165"/>
      <c r="F17" s="165"/>
      <c r="G17" s="165"/>
      <c r="H17" s="165">
        <f>SUM(D17:G17)</f>
        <v>0</v>
      </c>
    </row>
    <row r="18" spans="1:8" ht="21" customHeight="1">
      <c r="A18" s="276" t="s">
        <v>341</v>
      </c>
      <c r="B18" s="276"/>
      <c r="C18" s="276"/>
      <c r="D18" s="165"/>
      <c r="E18" s="165"/>
      <c r="F18" s="165"/>
      <c r="G18" s="165"/>
      <c r="H18" s="165">
        <f>SUM(D18:G18)</f>
        <v>0</v>
      </c>
    </row>
    <row r="19" spans="1:8" ht="21" customHeight="1">
      <c r="A19" s="276" t="s">
        <v>342</v>
      </c>
      <c r="B19" s="276"/>
      <c r="C19" s="276"/>
      <c r="D19" s="165"/>
      <c r="E19" s="165"/>
      <c r="F19" s="165"/>
      <c r="G19" s="165"/>
      <c r="H19" s="165">
        <f>SUM(D19:G19)</f>
        <v>0</v>
      </c>
    </row>
    <row r="20" spans="1:8" ht="21" customHeight="1">
      <c r="A20" s="281" t="s">
        <v>559</v>
      </c>
      <c r="B20" s="281"/>
      <c r="C20" s="281"/>
      <c r="D20" s="180">
        <f>D14+D15-D18-D19</f>
        <v>16184404256</v>
      </c>
      <c r="E20" s="180">
        <f>E14+E15-E18-E19</f>
        <v>1400133671</v>
      </c>
      <c r="F20" s="180">
        <f>F14+F15-F18-F19</f>
        <v>1225829739</v>
      </c>
      <c r="G20" s="180">
        <f>G14+G15-G18-G19</f>
        <v>150144715</v>
      </c>
      <c r="H20" s="180">
        <f>H14+H15+H16-H17-H18-H19</f>
        <v>18960512381</v>
      </c>
    </row>
    <row r="21" spans="1:8" ht="29.25" customHeight="1">
      <c r="A21" s="283" t="s">
        <v>539</v>
      </c>
      <c r="B21" s="279"/>
      <c r="C21" s="280"/>
      <c r="D21" s="165"/>
      <c r="E21" s="165"/>
      <c r="F21" s="165"/>
      <c r="G21" s="165"/>
      <c r="H21" s="165"/>
    </row>
    <row r="22" spans="1:8" ht="21" customHeight="1">
      <c r="A22" s="276" t="s">
        <v>347</v>
      </c>
      <c r="B22" s="276"/>
      <c r="C22" s="276"/>
      <c r="D22" s="165">
        <f>D5-D14</f>
        <v>27204409464</v>
      </c>
      <c r="E22" s="165">
        <f>E5-E14</f>
        <v>2074195060</v>
      </c>
      <c r="F22" s="165">
        <f>F5-F14</f>
        <v>463586747</v>
      </c>
      <c r="G22" s="165">
        <f>G5-G14</f>
        <v>129091022</v>
      </c>
      <c r="H22" s="180">
        <f>SUM(D22:G22)</f>
        <v>29871282293</v>
      </c>
    </row>
    <row r="23" spans="1:8" ht="21" customHeight="1">
      <c r="A23" s="282" t="s">
        <v>561</v>
      </c>
      <c r="B23" s="282"/>
      <c r="C23" s="282"/>
      <c r="D23" s="181">
        <f>D12-D20</f>
        <v>26949364120</v>
      </c>
      <c r="E23" s="181">
        <f>E12-E20</f>
        <v>2056195060</v>
      </c>
      <c r="F23" s="181">
        <f>F12-F20</f>
        <v>384870909</v>
      </c>
      <c r="G23" s="181">
        <f>G12-G20</f>
        <v>125420069</v>
      </c>
      <c r="H23" s="182">
        <f>H12-H20</f>
        <v>29515850158</v>
      </c>
    </row>
    <row r="24" spans="1:8" ht="16.5">
      <c r="A24" s="170"/>
      <c r="B24" s="170"/>
      <c r="C24" s="170"/>
      <c r="D24" s="171"/>
      <c r="E24" s="171"/>
      <c r="F24" s="171"/>
      <c r="G24" s="171"/>
      <c r="H24" s="183"/>
    </row>
    <row r="25" spans="1:8" ht="15.75">
      <c r="A25" s="172" t="s">
        <v>349</v>
      </c>
      <c r="B25" s="118"/>
      <c r="C25" s="118"/>
      <c r="D25" s="118"/>
      <c r="E25" s="118"/>
      <c r="F25" s="118"/>
      <c r="G25" s="118"/>
      <c r="H25" s="118"/>
    </row>
    <row r="26" spans="1:8" ht="15.75">
      <c r="A26" s="172" t="s">
        <v>350</v>
      </c>
      <c r="B26" s="118"/>
      <c r="C26" s="118"/>
      <c r="D26" s="118"/>
      <c r="E26" s="118"/>
      <c r="F26" s="118"/>
      <c r="G26" s="118"/>
      <c r="H26" s="118"/>
    </row>
    <row r="27" spans="1:8" ht="15.75">
      <c r="A27" s="172" t="s">
        <v>351</v>
      </c>
      <c r="B27" s="118"/>
      <c r="C27" s="118"/>
      <c r="D27" s="118"/>
      <c r="E27" s="118"/>
      <c r="F27" s="118"/>
      <c r="G27" s="118"/>
      <c r="H27" s="118"/>
    </row>
    <row r="28" spans="1:8" ht="15.75">
      <c r="A28" s="172" t="s">
        <v>352</v>
      </c>
      <c r="B28" s="118"/>
      <c r="C28" s="118"/>
      <c r="D28" s="118"/>
      <c r="E28" s="118"/>
      <c r="F28" s="118"/>
      <c r="G28" s="118"/>
      <c r="H28" s="118"/>
    </row>
    <row r="29" spans="1:8" ht="15.75">
      <c r="A29" s="172" t="s">
        <v>353</v>
      </c>
      <c r="B29" s="118"/>
      <c r="C29" s="118"/>
      <c r="D29" s="118"/>
      <c r="E29" s="118"/>
      <c r="F29" s="118"/>
      <c r="G29" s="118"/>
      <c r="H29" s="118"/>
    </row>
  </sheetData>
  <mergeCells count="21"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7:C7"/>
    <mergeCell ref="A8:C8"/>
    <mergeCell ref="A9:C9"/>
    <mergeCell ref="A10:C10"/>
    <mergeCell ref="A3:C3"/>
    <mergeCell ref="A4:C4"/>
    <mergeCell ref="A5:C5"/>
    <mergeCell ref="A6:C6"/>
  </mergeCells>
  <printOptions horizontalCentered="1"/>
  <pageMargins left="0.5905511811023623" right="0.11811023622047245" top="0.5905511811023623" bottom="0.1968503937007874" header="0.1968503937007874" footer="0.196850393700787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H22" sqref="H22"/>
    </sheetView>
  </sheetViews>
  <sheetFormatPr defaultColWidth="9.140625" defaultRowHeight="12.75"/>
  <cols>
    <col min="1" max="1" width="4.140625" style="0" customWidth="1"/>
    <col min="2" max="2" width="12.28125" style="0" customWidth="1"/>
    <col min="3" max="3" width="36.421875" style="0" customWidth="1"/>
    <col min="4" max="4" width="6.28125" style="0" customWidth="1"/>
    <col min="5" max="5" width="8.140625" style="0" customWidth="1"/>
    <col min="6" max="6" width="15.7109375" style="0" customWidth="1"/>
    <col min="7" max="7" width="2.7109375" style="0" customWidth="1"/>
    <col min="8" max="8" width="17.57421875" style="0" customWidth="1"/>
  </cols>
  <sheetData>
    <row r="1" spans="1:9" ht="14.25">
      <c r="A1" s="49" t="s">
        <v>195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50" t="s">
        <v>484</v>
      </c>
      <c r="B2" s="50"/>
      <c r="C2" s="50"/>
      <c r="D2" s="50"/>
      <c r="E2" s="50"/>
      <c r="F2" s="50"/>
      <c r="G2" s="50"/>
      <c r="H2" s="50"/>
      <c r="I2" s="50"/>
    </row>
    <row r="3" spans="1:9" ht="6.75" customHeight="1">
      <c r="A3" s="52"/>
      <c r="B3" s="50"/>
      <c r="C3" s="50"/>
      <c r="D3" s="50"/>
      <c r="E3" s="50"/>
      <c r="F3" s="50"/>
      <c r="G3" s="50"/>
      <c r="H3" s="50"/>
      <c r="I3" s="50"/>
    </row>
    <row r="4" spans="1:9" ht="18.75">
      <c r="A4" s="53" t="s">
        <v>485</v>
      </c>
      <c r="B4" s="124"/>
      <c r="C4" s="124"/>
      <c r="D4" s="124"/>
      <c r="E4" s="124"/>
      <c r="F4" s="124"/>
      <c r="G4" s="124"/>
      <c r="H4" s="124"/>
      <c r="I4" s="125"/>
    </row>
    <row r="5" spans="1:9" ht="15">
      <c r="A5" s="55" t="s">
        <v>486</v>
      </c>
      <c r="B5" s="126"/>
      <c r="C5" s="126"/>
      <c r="D5" s="126"/>
      <c r="E5" s="126"/>
      <c r="F5" s="126"/>
      <c r="G5" s="126"/>
      <c r="H5" s="126"/>
      <c r="I5" s="127"/>
    </row>
    <row r="6" spans="1:9" ht="15">
      <c r="A6" s="55" t="s">
        <v>487</v>
      </c>
      <c r="B6" s="126"/>
      <c r="C6" s="126"/>
      <c r="D6" s="126"/>
      <c r="E6" s="126"/>
      <c r="F6" s="126"/>
      <c r="G6" s="126"/>
      <c r="H6" s="126"/>
      <c r="I6" s="127"/>
    </row>
    <row r="7" spans="1:9" ht="15">
      <c r="A7" s="55" t="s">
        <v>488</v>
      </c>
      <c r="B7" s="126"/>
      <c r="C7" s="126"/>
      <c r="D7" s="126"/>
      <c r="E7" s="126"/>
      <c r="F7" s="126"/>
      <c r="G7" s="126"/>
      <c r="H7" s="126"/>
      <c r="I7" s="127"/>
    </row>
    <row r="8" spans="1:9" ht="15">
      <c r="A8" s="55" t="s">
        <v>205</v>
      </c>
      <c r="B8" s="126"/>
      <c r="C8" s="126"/>
      <c r="D8" s="126"/>
      <c r="E8" s="126"/>
      <c r="F8" s="126"/>
      <c r="G8" s="126"/>
      <c r="H8" s="126"/>
      <c r="I8" s="127"/>
    </row>
    <row r="9" spans="1:9" ht="6.75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 ht="12.75">
      <c r="A10" s="50"/>
      <c r="B10" s="50"/>
      <c r="C10" s="50"/>
      <c r="D10" s="50"/>
      <c r="E10" s="50"/>
      <c r="F10" s="50"/>
      <c r="G10" s="50"/>
      <c r="H10" s="56" t="s">
        <v>489</v>
      </c>
      <c r="I10" s="50"/>
    </row>
    <row r="11" spans="1:9" ht="7.5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2.75">
      <c r="A12" s="50"/>
      <c r="B12" s="50"/>
      <c r="C12" s="50"/>
      <c r="D12" s="285" t="s">
        <v>89</v>
      </c>
      <c r="E12" s="285" t="s">
        <v>90</v>
      </c>
      <c r="F12" s="128" t="s">
        <v>490</v>
      </c>
      <c r="G12" s="128"/>
      <c r="H12" s="128"/>
      <c r="I12" s="50"/>
    </row>
    <row r="13" spans="1:9" ht="12.75">
      <c r="A13" s="129" t="s">
        <v>32</v>
      </c>
      <c r="B13" s="129"/>
      <c r="C13" s="129"/>
      <c r="D13" s="285"/>
      <c r="E13" s="285"/>
      <c r="F13" s="130" t="s">
        <v>163</v>
      </c>
      <c r="G13" s="131"/>
      <c r="H13" s="130" t="s">
        <v>164</v>
      </c>
      <c r="I13" s="50"/>
    </row>
    <row r="14" spans="1:9" ht="6.75" customHeight="1">
      <c r="A14" s="132"/>
      <c r="B14" s="132"/>
      <c r="C14" s="132"/>
      <c r="D14" s="133"/>
      <c r="E14" s="133"/>
      <c r="F14" s="60"/>
      <c r="G14" s="60"/>
      <c r="H14" s="60"/>
      <c r="I14" s="61"/>
    </row>
    <row r="15" spans="1:9" ht="12.75">
      <c r="A15" s="134" t="s">
        <v>2</v>
      </c>
      <c r="B15" s="134" t="s">
        <v>491</v>
      </c>
      <c r="C15" s="134"/>
      <c r="D15" s="135"/>
      <c r="E15" s="135"/>
      <c r="F15" s="12"/>
      <c r="G15" s="12"/>
      <c r="H15" s="12"/>
      <c r="I15" s="136"/>
    </row>
    <row r="16" spans="1:9" ht="8.25" customHeight="1">
      <c r="A16" s="134"/>
      <c r="B16" s="134"/>
      <c r="C16" s="134"/>
      <c r="D16" s="135"/>
      <c r="E16" s="135"/>
      <c r="F16" s="12"/>
      <c r="G16" s="12"/>
      <c r="H16" s="12"/>
      <c r="I16" s="136"/>
    </row>
    <row r="17" spans="1:9" ht="12.75">
      <c r="A17" s="137" t="s">
        <v>91</v>
      </c>
      <c r="B17" s="59" t="s">
        <v>492</v>
      </c>
      <c r="C17" s="59"/>
      <c r="D17" s="138"/>
      <c r="E17" s="133"/>
      <c r="F17" s="60"/>
      <c r="G17" s="60"/>
      <c r="H17" s="63"/>
      <c r="I17" s="61"/>
    </row>
    <row r="18" spans="1:9" ht="25.5">
      <c r="A18" s="137"/>
      <c r="B18" s="139" t="s">
        <v>493</v>
      </c>
      <c r="C18" s="59"/>
      <c r="D18" s="138" t="s">
        <v>86</v>
      </c>
      <c r="E18" s="133"/>
      <c r="F18" s="60">
        <v>62616843201</v>
      </c>
      <c r="G18" s="60"/>
      <c r="H18" s="60">
        <v>71218439630</v>
      </c>
      <c r="I18" s="61"/>
    </row>
    <row r="19" spans="1:9" ht="12.75">
      <c r="A19" s="137" t="s">
        <v>92</v>
      </c>
      <c r="B19" s="132" t="s">
        <v>494</v>
      </c>
      <c r="C19" s="132"/>
      <c r="D19" s="138" t="s">
        <v>87</v>
      </c>
      <c r="E19" s="133"/>
      <c r="F19" s="60">
        <v>-67269005528</v>
      </c>
      <c r="G19" s="60"/>
      <c r="H19" s="60">
        <v>-114482601951</v>
      </c>
      <c r="I19" s="61"/>
    </row>
    <row r="20" spans="1:9" ht="12.75">
      <c r="A20" s="137" t="s">
        <v>93</v>
      </c>
      <c r="B20" s="132" t="s">
        <v>495</v>
      </c>
      <c r="C20" s="132"/>
      <c r="D20" s="138" t="s">
        <v>496</v>
      </c>
      <c r="E20" s="133"/>
      <c r="F20" s="60">
        <f>-1609690563</f>
        <v>-1609690563</v>
      </c>
      <c r="G20" s="60"/>
      <c r="H20" s="60">
        <v>-1816287566</v>
      </c>
      <c r="I20" s="61"/>
    </row>
    <row r="21" spans="1:9" ht="12.75">
      <c r="A21" s="137" t="s">
        <v>94</v>
      </c>
      <c r="B21" s="132" t="s">
        <v>497</v>
      </c>
      <c r="C21" s="132"/>
      <c r="D21" s="138" t="s">
        <v>498</v>
      </c>
      <c r="E21" s="133"/>
      <c r="F21" s="60">
        <v>-3695956984</v>
      </c>
      <c r="G21" s="60"/>
      <c r="H21" s="60">
        <v>-2613587551</v>
      </c>
      <c r="I21" s="61"/>
    </row>
    <row r="22" spans="1:9" ht="12.75">
      <c r="A22" s="137" t="s">
        <v>95</v>
      </c>
      <c r="B22" s="132" t="s">
        <v>499</v>
      </c>
      <c r="C22" s="132"/>
      <c r="D22" s="138" t="s">
        <v>500</v>
      </c>
      <c r="E22" s="133"/>
      <c r="F22" s="60">
        <v>0</v>
      </c>
      <c r="G22" s="60"/>
      <c r="H22" s="60">
        <v>0</v>
      </c>
      <c r="I22" s="61"/>
    </row>
    <row r="23" spans="1:9" ht="12.75">
      <c r="A23" s="137" t="s">
        <v>96</v>
      </c>
      <c r="B23" s="132" t="s">
        <v>501</v>
      </c>
      <c r="C23" s="132"/>
      <c r="D23" s="138" t="s">
        <v>502</v>
      </c>
      <c r="E23" s="133"/>
      <c r="F23" s="60">
        <v>10611580016</v>
      </c>
      <c r="G23" s="60"/>
      <c r="H23" s="60">
        <v>5971386365</v>
      </c>
      <c r="I23" s="61"/>
    </row>
    <row r="24" spans="1:9" ht="12.75">
      <c r="A24" s="137" t="s">
        <v>97</v>
      </c>
      <c r="B24" s="132" t="s">
        <v>503</v>
      </c>
      <c r="C24" s="132"/>
      <c r="D24" s="138" t="s">
        <v>504</v>
      </c>
      <c r="E24" s="133"/>
      <c r="F24" s="60">
        <v>-7830255070</v>
      </c>
      <c r="G24" s="60"/>
      <c r="H24" s="60">
        <v>-17840932880</v>
      </c>
      <c r="I24" s="61"/>
    </row>
    <row r="25" spans="1:9" ht="5.25" customHeight="1">
      <c r="A25" s="137"/>
      <c r="B25" s="132"/>
      <c r="C25" s="132"/>
      <c r="D25" s="138"/>
      <c r="E25" s="133"/>
      <c r="F25" s="140"/>
      <c r="G25" s="60"/>
      <c r="H25" s="140"/>
      <c r="I25" s="61"/>
    </row>
    <row r="26" spans="1:9" ht="13.5">
      <c r="A26" s="141"/>
      <c r="B26" s="141" t="s">
        <v>505</v>
      </c>
      <c r="C26" s="141"/>
      <c r="D26" s="142">
        <v>20</v>
      </c>
      <c r="E26" s="142"/>
      <c r="F26" s="143">
        <f>SUM(F17:F24)</f>
        <v>-7176484928</v>
      </c>
      <c r="G26" s="144"/>
      <c r="H26" s="143">
        <f>SUM(H18:H24)</f>
        <v>-59563583953</v>
      </c>
      <c r="I26" s="145"/>
    </row>
    <row r="27" spans="1:9" ht="12.75">
      <c r="A27" s="134" t="s">
        <v>3</v>
      </c>
      <c r="B27" s="134" t="s">
        <v>506</v>
      </c>
      <c r="C27" s="134"/>
      <c r="D27" s="135"/>
      <c r="E27" s="135"/>
      <c r="F27" s="12"/>
      <c r="G27" s="12"/>
      <c r="H27" s="12"/>
      <c r="I27" s="136"/>
    </row>
    <row r="28" spans="1:9" ht="12.75">
      <c r="A28" s="134"/>
      <c r="B28" s="134"/>
      <c r="C28" s="134"/>
      <c r="D28" s="135"/>
      <c r="E28" s="135"/>
      <c r="F28" s="12"/>
      <c r="G28" s="12"/>
      <c r="H28" s="12"/>
      <c r="I28" s="136"/>
    </row>
    <row r="29" spans="1:9" ht="12.75">
      <c r="A29" s="137" t="s">
        <v>91</v>
      </c>
      <c r="B29" s="132" t="s">
        <v>507</v>
      </c>
      <c r="C29" s="132"/>
      <c r="D29" s="133"/>
      <c r="E29" s="133"/>
      <c r="F29" s="60"/>
      <c r="G29" s="60"/>
      <c r="H29" s="63"/>
      <c r="I29" s="61"/>
    </row>
    <row r="30" spans="1:9" ht="12.75">
      <c r="A30" s="137"/>
      <c r="B30" s="132" t="s">
        <v>508</v>
      </c>
      <c r="C30" s="132"/>
      <c r="D30" s="133">
        <v>21</v>
      </c>
      <c r="E30" s="133"/>
      <c r="F30" s="60">
        <v>-55313636</v>
      </c>
      <c r="G30" s="60"/>
      <c r="H30" s="60">
        <v>-207120286</v>
      </c>
      <c r="I30" s="61"/>
    </row>
    <row r="31" spans="1:9" ht="12.75">
      <c r="A31" s="137" t="s">
        <v>92</v>
      </c>
      <c r="B31" s="132" t="s">
        <v>509</v>
      </c>
      <c r="C31" s="132"/>
      <c r="D31" s="133"/>
      <c r="E31" s="133"/>
      <c r="F31" s="60"/>
      <c r="G31" s="60"/>
      <c r="H31" s="60"/>
      <c r="I31" s="61"/>
    </row>
    <row r="32" spans="1:9" ht="12.75">
      <c r="A32" s="137"/>
      <c r="B32" s="132" t="s">
        <v>508</v>
      </c>
      <c r="C32" s="132"/>
      <c r="D32" s="133">
        <v>22</v>
      </c>
      <c r="E32" s="133"/>
      <c r="F32" s="60">
        <v>0</v>
      </c>
      <c r="G32" s="60"/>
      <c r="H32" s="60">
        <v>0</v>
      </c>
      <c r="I32" s="61"/>
    </row>
    <row r="33" spans="1:9" ht="12.75">
      <c r="A33" s="137" t="s">
        <v>93</v>
      </c>
      <c r="B33" s="132" t="s">
        <v>510</v>
      </c>
      <c r="C33" s="132"/>
      <c r="D33" s="133"/>
      <c r="E33" s="133"/>
      <c r="F33" s="60"/>
      <c r="G33" s="60"/>
      <c r="H33" s="60"/>
      <c r="I33" s="61"/>
    </row>
    <row r="34" spans="1:9" ht="12.75">
      <c r="A34" s="137"/>
      <c r="B34" s="132" t="s">
        <v>511</v>
      </c>
      <c r="C34" s="132"/>
      <c r="D34" s="133">
        <v>23</v>
      </c>
      <c r="E34" s="133"/>
      <c r="F34" s="60">
        <v>0</v>
      </c>
      <c r="G34" s="60"/>
      <c r="H34" s="60">
        <v>0</v>
      </c>
      <c r="I34" s="61"/>
    </row>
    <row r="35" spans="1:9" ht="12.75">
      <c r="A35" s="137" t="s">
        <v>94</v>
      </c>
      <c r="B35" s="132" t="s">
        <v>512</v>
      </c>
      <c r="C35" s="132"/>
      <c r="D35" s="133"/>
      <c r="E35" s="133"/>
      <c r="F35" s="60"/>
      <c r="G35" s="60"/>
      <c r="H35" s="60"/>
      <c r="I35" s="61"/>
    </row>
    <row r="36" spans="1:9" ht="12.75">
      <c r="A36" s="137"/>
      <c r="B36" s="132" t="s">
        <v>511</v>
      </c>
      <c r="C36" s="132"/>
      <c r="D36" s="133">
        <v>24</v>
      </c>
      <c r="E36" s="133"/>
      <c r="F36" s="60">
        <v>0</v>
      </c>
      <c r="G36" s="60"/>
      <c r="H36" s="60">
        <v>0</v>
      </c>
      <c r="I36" s="61"/>
    </row>
    <row r="37" spans="1:9" ht="12.75">
      <c r="A37" s="137" t="s">
        <v>95</v>
      </c>
      <c r="B37" s="132" t="s">
        <v>513</v>
      </c>
      <c r="C37" s="132"/>
      <c r="D37" s="133">
        <v>25</v>
      </c>
      <c r="E37" s="133"/>
      <c r="F37" s="60">
        <v>0</v>
      </c>
      <c r="G37" s="60"/>
      <c r="H37" s="60">
        <v>-1800000000</v>
      </c>
      <c r="I37" s="61"/>
    </row>
    <row r="38" spans="1:9" ht="12.75">
      <c r="A38" s="137" t="s">
        <v>96</v>
      </c>
      <c r="B38" s="132" t="s">
        <v>514</v>
      </c>
      <c r="C38" s="132"/>
      <c r="D38" s="133">
        <v>26</v>
      </c>
      <c r="E38" s="133"/>
      <c r="F38" s="60">
        <v>0</v>
      </c>
      <c r="G38" s="60"/>
      <c r="H38" s="60">
        <v>0</v>
      </c>
      <c r="I38" s="61"/>
    </row>
    <row r="39" spans="1:9" ht="12.75">
      <c r="A39" s="137" t="s">
        <v>97</v>
      </c>
      <c r="B39" s="132" t="s">
        <v>515</v>
      </c>
      <c r="C39" s="132"/>
      <c r="D39" s="133">
        <v>27</v>
      </c>
      <c r="E39" s="133"/>
      <c r="F39" s="60">
        <v>486383848</v>
      </c>
      <c r="G39" s="60"/>
      <c r="H39" s="60">
        <v>367370998</v>
      </c>
      <c r="I39" s="61"/>
    </row>
    <row r="40" spans="1:9" ht="6.75" customHeight="1">
      <c r="A40" s="137"/>
      <c r="B40" s="132"/>
      <c r="C40" s="132"/>
      <c r="D40" s="133"/>
      <c r="E40" s="133"/>
      <c r="F40" s="140"/>
      <c r="G40" s="60"/>
      <c r="H40" s="140"/>
      <c r="I40" s="61"/>
    </row>
    <row r="41" spans="1:9" ht="13.5">
      <c r="A41" s="141"/>
      <c r="B41" s="141" t="s">
        <v>516</v>
      </c>
      <c r="C41" s="141"/>
      <c r="D41" s="142">
        <v>30</v>
      </c>
      <c r="E41" s="142"/>
      <c r="F41" s="143">
        <f>SUM(F29:F39)</f>
        <v>431070212</v>
      </c>
      <c r="G41" s="144"/>
      <c r="H41" s="143">
        <f>SUM(H30:H39)</f>
        <v>-1639749288</v>
      </c>
      <c r="I41" s="145"/>
    </row>
    <row r="42" spans="1:9" ht="12.75">
      <c r="A42" s="134" t="s">
        <v>5</v>
      </c>
      <c r="B42" s="134" t="s">
        <v>517</v>
      </c>
      <c r="C42" s="134"/>
      <c r="D42" s="135"/>
      <c r="E42" s="135"/>
      <c r="F42" s="12"/>
      <c r="G42" s="12"/>
      <c r="H42" s="12"/>
      <c r="I42" s="61"/>
    </row>
    <row r="43" spans="1:9" ht="7.5" customHeight="1">
      <c r="A43" s="134"/>
      <c r="B43" s="134"/>
      <c r="C43" s="134"/>
      <c r="D43" s="135"/>
      <c r="E43" s="135"/>
      <c r="F43" s="12"/>
      <c r="G43" s="12"/>
      <c r="H43" s="12"/>
      <c r="I43" s="61"/>
    </row>
    <row r="44" spans="1:9" ht="12.75">
      <c r="A44" s="137" t="s">
        <v>91</v>
      </c>
      <c r="B44" s="132" t="s">
        <v>518</v>
      </c>
      <c r="C44" s="132"/>
      <c r="D44" s="133"/>
      <c r="E44" s="133"/>
      <c r="F44" s="60"/>
      <c r="G44" s="60"/>
      <c r="H44" s="60"/>
      <c r="I44" s="61"/>
    </row>
    <row r="45" spans="1:9" ht="12.75">
      <c r="A45" s="137"/>
      <c r="B45" s="132" t="s">
        <v>519</v>
      </c>
      <c r="C45" s="132"/>
      <c r="D45" s="133">
        <v>31</v>
      </c>
      <c r="E45" s="133"/>
      <c r="F45" s="60">
        <v>0</v>
      </c>
      <c r="G45" s="60"/>
      <c r="H45" s="60">
        <v>0</v>
      </c>
      <c r="I45" s="61"/>
    </row>
    <row r="46" spans="1:9" ht="12.75">
      <c r="A46" s="137" t="s">
        <v>92</v>
      </c>
      <c r="B46" s="132" t="s">
        <v>520</v>
      </c>
      <c r="C46" s="132"/>
      <c r="D46" s="133"/>
      <c r="E46" s="133"/>
      <c r="F46" s="60"/>
      <c r="G46" s="60"/>
      <c r="H46" s="60"/>
      <c r="I46" s="61"/>
    </row>
    <row r="47" spans="1:9" ht="12.75">
      <c r="A47" s="137"/>
      <c r="B47" s="132" t="s">
        <v>521</v>
      </c>
      <c r="C47" s="132"/>
      <c r="D47" s="133">
        <v>32</v>
      </c>
      <c r="E47" s="133"/>
      <c r="F47" s="60">
        <v>0</v>
      </c>
      <c r="G47" s="60"/>
      <c r="H47" s="60">
        <v>0</v>
      </c>
      <c r="I47" s="61"/>
    </row>
    <row r="48" spans="1:9" ht="12.75">
      <c r="A48" s="137" t="s">
        <v>93</v>
      </c>
      <c r="B48" s="132" t="s">
        <v>522</v>
      </c>
      <c r="C48" s="132"/>
      <c r="D48" s="133">
        <v>33</v>
      </c>
      <c r="E48" s="133"/>
      <c r="F48" s="60">
        <v>59015000000</v>
      </c>
      <c r="G48" s="60"/>
      <c r="H48" s="60">
        <v>102054248000</v>
      </c>
      <c r="I48" s="61"/>
    </row>
    <row r="49" spans="1:9" ht="12.75">
      <c r="A49" s="137" t="s">
        <v>94</v>
      </c>
      <c r="B49" s="132" t="s">
        <v>523</v>
      </c>
      <c r="C49" s="132"/>
      <c r="D49" s="133">
        <v>34</v>
      </c>
      <c r="E49" s="133"/>
      <c r="F49" s="60">
        <v>-52710370000</v>
      </c>
      <c r="G49" s="60"/>
      <c r="H49" s="60">
        <v>-50966350600</v>
      </c>
      <c r="I49" s="61"/>
    </row>
    <row r="50" spans="1:9" ht="12.75">
      <c r="A50" s="137" t="s">
        <v>95</v>
      </c>
      <c r="B50" s="132" t="s">
        <v>524</v>
      </c>
      <c r="C50" s="132"/>
      <c r="D50" s="133">
        <v>35</v>
      </c>
      <c r="E50" s="133"/>
      <c r="F50" s="60">
        <v>0</v>
      </c>
      <c r="G50" s="60"/>
      <c r="H50" s="60">
        <v>0</v>
      </c>
      <c r="I50" s="61"/>
    </row>
    <row r="51" spans="1:9" ht="12.75">
      <c r="A51" s="137" t="s">
        <v>96</v>
      </c>
      <c r="B51" s="132" t="s">
        <v>525</v>
      </c>
      <c r="C51" s="132"/>
      <c r="D51" s="133">
        <v>36</v>
      </c>
      <c r="E51" s="133"/>
      <c r="F51" s="60">
        <v>0</v>
      </c>
      <c r="G51" s="60"/>
      <c r="H51" s="60">
        <v>0</v>
      </c>
      <c r="I51" s="61"/>
    </row>
    <row r="52" spans="1:9" ht="6.75" customHeight="1">
      <c r="A52" s="137"/>
      <c r="B52" s="132"/>
      <c r="C52" s="132"/>
      <c r="D52" s="133"/>
      <c r="E52" s="133"/>
      <c r="F52" s="140"/>
      <c r="G52" s="60"/>
      <c r="H52" s="140"/>
      <c r="I52" s="61"/>
    </row>
    <row r="53" spans="1:9" ht="13.5">
      <c r="A53" s="141"/>
      <c r="B53" s="141" t="s">
        <v>526</v>
      </c>
      <c r="C53" s="141"/>
      <c r="D53" s="142">
        <v>40</v>
      </c>
      <c r="E53" s="142"/>
      <c r="F53" s="143">
        <f>SUM(F44:F51)</f>
        <v>6304630000</v>
      </c>
      <c r="G53" s="144"/>
      <c r="H53" s="143">
        <f>SUM(H44:H51)</f>
        <v>51087897400</v>
      </c>
      <c r="I53" s="61"/>
    </row>
    <row r="54" spans="1:9" ht="7.5" customHeight="1">
      <c r="A54" s="141"/>
      <c r="B54" s="141"/>
      <c r="C54" s="141"/>
      <c r="D54" s="142"/>
      <c r="E54" s="142"/>
      <c r="F54" s="144"/>
      <c r="G54" s="144"/>
      <c r="H54" s="144"/>
      <c r="I54" s="61"/>
    </row>
    <row r="55" spans="1:9" ht="12.75">
      <c r="A55" s="134"/>
      <c r="B55" s="134" t="s">
        <v>527</v>
      </c>
      <c r="C55" s="134"/>
      <c r="D55" s="135">
        <v>50</v>
      </c>
      <c r="E55" s="135"/>
      <c r="F55" s="12">
        <f>F26+F41+F53</f>
        <v>-440784716</v>
      </c>
      <c r="G55" s="12"/>
      <c r="H55" s="12">
        <f>H26+H41+H53</f>
        <v>-10115435841</v>
      </c>
      <c r="I55" s="61"/>
    </row>
    <row r="56" spans="1:9" ht="6.75" customHeight="1">
      <c r="A56" s="134"/>
      <c r="B56" s="134"/>
      <c r="C56" s="134"/>
      <c r="D56" s="135"/>
      <c r="E56" s="135"/>
      <c r="F56" s="12"/>
      <c r="G56" s="12"/>
      <c r="H56" s="12"/>
      <c r="I56" s="61"/>
    </row>
    <row r="57" spans="1:9" ht="12.75">
      <c r="A57" s="134"/>
      <c r="B57" s="134" t="s">
        <v>528</v>
      </c>
      <c r="C57" s="134"/>
      <c r="D57" s="135">
        <v>60</v>
      </c>
      <c r="E57" s="135" t="s">
        <v>165</v>
      </c>
      <c r="F57" s="12">
        <v>3796444355</v>
      </c>
      <c r="G57" s="12"/>
      <c r="H57" s="12">
        <v>13875580936</v>
      </c>
      <c r="I57" s="61"/>
    </row>
    <row r="58" spans="1:9" ht="7.5" customHeight="1">
      <c r="A58" s="134"/>
      <c r="B58" s="134"/>
      <c r="C58" s="134"/>
      <c r="D58" s="135"/>
      <c r="E58" s="135"/>
      <c r="F58" s="12"/>
      <c r="G58" s="12"/>
      <c r="H58" s="12"/>
      <c r="I58" s="61"/>
    </row>
    <row r="59" spans="1:9" ht="12.75">
      <c r="A59" s="132"/>
      <c r="B59" s="132" t="s">
        <v>529</v>
      </c>
      <c r="C59" s="132"/>
      <c r="D59" s="133">
        <v>61</v>
      </c>
      <c r="E59" s="133"/>
      <c r="F59" s="60">
        <v>20511869</v>
      </c>
      <c r="G59" s="60"/>
      <c r="H59" s="60">
        <v>0</v>
      </c>
      <c r="I59" s="61"/>
    </row>
    <row r="60" spans="1:9" ht="6.75" customHeight="1">
      <c r="A60" s="132"/>
      <c r="B60" s="132"/>
      <c r="C60" s="132"/>
      <c r="D60" s="133"/>
      <c r="E60" s="133"/>
      <c r="F60" s="140"/>
      <c r="G60" s="60"/>
      <c r="H60" s="140"/>
      <c r="I60" s="61"/>
    </row>
    <row r="61" spans="1:9" ht="13.5" thickBot="1">
      <c r="A61" s="134"/>
      <c r="B61" s="134" t="s">
        <v>530</v>
      </c>
      <c r="C61" s="134"/>
      <c r="D61" s="135">
        <v>70</v>
      </c>
      <c r="E61" s="135" t="s">
        <v>165</v>
      </c>
      <c r="F61" s="11">
        <f>F55+F57+F59</f>
        <v>3376171508</v>
      </c>
      <c r="G61" s="12"/>
      <c r="H61" s="11">
        <f>H55+H57+H59</f>
        <v>3760145095</v>
      </c>
      <c r="I61" s="61"/>
    </row>
    <row r="62" spans="1:9" ht="6.75" customHeight="1" thickTop="1">
      <c r="A62" s="132"/>
      <c r="B62" s="132"/>
      <c r="C62" s="132"/>
      <c r="D62" s="132"/>
      <c r="E62" s="132"/>
      <c r="F62" s="60"/>
      <c r="G62" s="60"/>
      <c r="H62" s="60"/>
      <c r="I62" s="61"/>
    </row>
    <row r="63" spans="1:9" ht="12.75">
      <c r="A63" s="50"/>
      <c r="B63" s="50"/>
      <c r="C63" s="50"/>
      <c r="D63" s="50"/>
      <c r="E63" s="286" t="s">
        <v>531</v>
      </c>
      <c r="F63" s="286"/>
      <c r="G63" s="286"/>
      <c r="H63" s="286"/>
      <c r="I63" s="50"/>
    </row>
    <row r="64" spans="1:9" ht="12.75">
      <c r="A64" s="146" t="s">
        <v>112</v>
      </c>
      <c r="B64" s="146"/>
      <c r="C64" s="148" t="s">
        <v>532</v>
      </c>
      <c r="D64" s="147"/>
      <c r="E64" s="287" t="s">
        <v>199</v>
      </c>
      <c r="F64" s="287"/>
      <c r="G64" s="287"/>
      <c r="H64" s="287"/>
      <c r="I64" s="147"/>
    </row>
    <row r="65" spans="1:9" ht="12.75">
      <c r="A65" s="61"/>
      <c r="B65" s="61"/>
      <c r="C65" s="61"/>
      <c r="D65" s="61"/>
      <c r="E65" s="61"/>
      <c r="F65" s="63"/>
      <c r="G65" s="63"/>
      <c r="H65" s="63"/>
      <c r="I65" s="61"/>
    </row>
    <row r="66" spans="1:9" ht="12.75">
      <c r="A66" s="61"/>
      <c r="B66" s="61"/>
      <c r="C66" s="61"/>
      <c r="D66" s="61"/>
      <c r="E66" s="61"/>
      <c r="F66" s="63"/>
      <c r="G66" s="63"/>
      <c r="H66" s="63"/>
      <c r="I66" s="61"/>
    </row>
    <row r="67" spans="1:9" ht="12.75">
      <c r="A67" s="61"/>
      <c r="B67" s="61"/>
      <c r="C67" s="61"/>
      <c r="D67" s="61"/>
      <c r="E67" s="61"/>
      <c r="F67" s="63"/>
      <c r="G67" s="63"/>
      <c r="H67" s="63"/>
      <c r="I67" s="61"/>
    </row>
    <row r="68" spans="1:9" ht="12.75">
      <c r="A68" s="61"/>
      <c r="B68" s="61"/>
      <c r="C68" s="61"/>
      <c r="D68" s="61"/>
      <c r="E68" s="61"/>
      <c r="F68" s="63"/>
      <c r="G68" s="63"/>
      <c r="H68" s="63"/>
      <c r="I68" s="61"/>
    </row>
    <row r="69" spans="1:9" ht="12.75">
      <c r="A69" s="61"/>
      <c r="B69" s="61"/>
      <c r="C69" s="61"/>
      <c r="D69" s="61"/>
      <c r="E69" s="61"/>
      <c r="F69" s="63"/>
      <c r="G69" s="63"/>
      <c r="H69" s="63"/>
      <c r="I69" s="61"/>
    </row>
    <row r="70" spans="1:9" ht="12.75">
      <c r="A70" s="61"/>
      <c r="B70" s="61"/>
      <c r="C70" s="61"/>
      <c r="D70" s="61"/>
      <c r="E70" s="61"/>
      <c r="F70" s="63"/>
      <c r="G70" s="63"/>
      <c r="H70" s="63"/>
      <c r="I70" s="61"/>
    </row>
    <row r="71" spans="1:9" ht="12.75">
      <c r="A71" s="61" t="s">
        <v>201</v>
      </c>
      <c r="B71" s="61"/>
      <c r="C71" s="149" t="s">
        <v>533</v>
      </c>
      <c r="D71" s="61"/>
      <c r="E71" s="284" t="s">
        <v>203</v>
      </c>
      <c r="F71" s="284"/>
      <c r="G71" s="284"/>
      <c r="H71" s="284"/>
      <c r="I71" s="61"/>
    </row>
    <row r="72" spans="1:9" ht="12.75">
      <c r="A72" s="61"/>
      <c r="B72" s="61"/>
      <c r="C72" s="61"/>
      <c r="D72" s="61"/>
      <c r="E72" s="61"/>
      <c r="F72" s="63"/>
      <c r="G72" s="63"/>
      <c r="H72" s="63"/>
      <c r="I72" s="61"/>
    </row>
    <row r="73" spans="1:9" ht="12.75">
      <c r="A73" s="61"/>
      <c r="B73" s="61"/>
      <c r="C73" s="61"/>
      <c r="D73" s="61"/>
      <c r="E73" s="61"/>
      <c r="F73" s="63"/>
      <c r="G73" s="63"/>
      <c r="H73" s="63"/>
      <c r="I73" s="61"/>
    </row>
    <row r="74" spans="1:9" ht="12.75">
      <c r="A74" s="61"/>
      <c r="B74" s="61"/>
      <c r="C74" s="61"/>
      <c r="D74" s="61"/>
      <c r="E74" s="61"/>
      <c r="F74" s="63"/>
      <c r="G74" s="63"/>
      <c r="H74" s="63"/>
      <c r="I74" s="61"/>
    </row>
    <row r="75" spans="1:9" ht="12.75">
      <c r="A75" s="61"/>
      <c r="B75" s="61"/>
      <c r="C75" s="61"/>
      <c r="D75" s="61"/>
      <c r="E75" s="61"/>
      <c r="F75" s="63"/>
      <c r="G75" s="63"/>
      <c r="H75" s="63"/>
      <c r="I75" s="61"/>
    </row>
    <row r="76" spans="1:9" ht="12.75">
      <c r="A76" s="61"/>
      <c r="B76" s="61"/>
      <c r="C76" s="61"/>
      <c r="D76" s="61"/>
      <c r="E76" s="61"/>
      <c r="F76" s="63"/>
      <c r="G76" s="63"/>
      <c r="H76" s="63"/>
      <c r="I76" s="61"/>
    </row>
    <row r="77" spans="1:9" ht="12.75">
      <c r="A77" s="61"/>
      <c r="B77" s="61"/>
      <c r="C77" s="61"/>
      <c r="D77" s="61"/>
      <c r="E77" s="61"/>
      <c r="F77" s="63"/>
      <c r="G77" s="63"/>
      <c r="H77" s="63"/>
      <c r="I77" s="61"/>
    </row>
    <row r="78" spans="1:9" ht="12.75">
      <c r="A78" s="61"/>
      <c r="B78" s="61"/>
      <c r="C78" s="61"/>
      <c r="D78" s="61"/>
      <c r="E78" s="61"/>
      <c r="F78" s="63"/>
      <c r="G78" s="63"/>
      <c r="H78" s="63"/>
      <c r="I78" s="61"/>
    </row>
    <row r="79" spans="1:9" ht="12.75">
      <c r="A79" s="61"/>
      <c r="B79" s="61"/>
      <c r="C79" s="61"/>
      <c r="D79" s="61"/>
      <c r="E79" s="61"/>
      <c r="F79" s="63"/>
      <c r="G79" s="63"/>
      <c r="H79" s="63"/>
      <c r="I79" s="61"/>
    </row>
    <row r="80" spans="1:9" ht="12.75">
      <c r="A80" s="61"/>
      <c r="B80" s="61"/>
      <c r="C80" s="61"/>
      <c r="D80" s="61"/>
      <c r="E80" s="61"/>
      <c r="F80" s="63"/>
      <c r="G80" s="63"/>
      <c r="H80" s="63"/>
      <c r="I80" s="61"/>
    </row>
    <row r="81" spans="1:9" ht="12.75">
      <c r="A81" s="61"/>
      <c r="B81" s="61"/>
      <c r="C81" s="61"/>
      <c r="D81" s="61"/>
      <c r="E81" s="61"/>
      <c r="F81" s="63"/>
      <c r="G81" s="63"/>
      <c r="H81" s="63"/>
      <c r="I81" s="61"/>
    </row>
  </sheetData>
  <mergeCells count="5">
    <mergeCell ref="E71:H71"/>
    <mergeCell ref="D12:D13"/>
    <mergeCell ref="E12:E13"/>
    <mergeCell ref="E63:H63"/>
    <mergeCell ref="E64:H64"/>
  </mergeCells>
  <printOptions horizontalCentered="1"/>
  <pageMargins left="0.5905511811023623" right="0.1968503937007874" top="0.1968503937007874" bottom="0.1968503937007874" header="0.11811023622047245" footer="0.1181102362204724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4"/>
  <sheetViews>
    <sheetView zoomScale="120" zoomScaleNormal="120" workbookViewId="0" topLeftCell="A13">
      <selection activeCell="C11" sqref="C11"/>
    </sheetView>
  </sheetViews>
  <sheetFormatPr defaultColWidth="9.140625" defaultRowHeight="13.5" customHeight="1"/>
  <cols>
    <col min="1" max="1" width="3.7109375" style="24" customWidth="1"/>
    <col min="2" max="2" width="25.7109375" style="24" customWidth="1"/>
    <col min="3" max="3" width="15.7109375" style="24" customWidth="1"/>
    <col min="4" max="4" width="5.28125" style="24" customWidth="1"/>
    <col min="5" max="5" width="7.57421875" style="24" customWidth="1"/>
    <col min="6" max="6" width="15.28125" style="2" customWidth="1"/>
    <col min="7" max="7" width="2.7109375" style="2" customWidth="1"/>
    <col min="8" max="8" width="15.28125" style="2" customWidth="1"/>
    <col min="9" max="16384" width="9.140625" style="1" customWidth="1"/>
  </cols>
  <sheetData>
    <row r="1" spans="1:3" s="49" customFormat="1" ht="15.75" customHeight="1">
      <c r="A1" s="48" t="s">
        <v>195</v>
      </c>
      <c r="B1" s="48"/>
      <c r="C1" s="48"/>
    </row>
    <row r="2" s="50" customFormat="1" ht="13.5" customHeight="1">
      <c r="A2" s="50" t="s">
        <v>204</v>
      </c>
    </row>
    <row r="3" spans="1:8" s="50" customFormat="1" ht="15.75">
      <c r="A3" s="58" t="s">
        <v>182</v>
      </c>
      <c r="B3" s="57"/>
      <c r="C3" s="57"/>
      <c r="D3" s="57"/>
      <c r="E3" s="57"/>
      <c r="F3" s="57"/>
      <c r="G3" s="57"/>
      <c r="H3" s="57"/>
    </row>
    <row r="4" spans="1:9" s="50" customFormat="1" ht="13.5" thickBot="1">
      <c r="A4" s="59" t="s">
        <v>577</v>
      </c>
      <c r="B4" s="59"/>
      <c r="C4" s="59"/>
      <c r="D4" s="59"/>
      <c r="E4" s="59"/>
      <c r="F4" s="59"/>
      <c r="G4" s="59"/>
      <c r="H4" s="59"/>
      <c r="I4" s="51"/>
    </row>
    <row r="5" spans="1:8" s="50" customFormat="1" ht="19.5" customHeight="1" thickBot="1">
      <c r="A5" s="216" t="s">
        <v>196</v>
      </c>
      <c r="B5" s="216"/>
      <c r="C5" s="216"/>
      <c r="D5" s="216"/>
      <c r="E5" s="216"/>
      <c r="F5" s="216"/>
      <c r="G5" s="216"/>
      <c r="H5" s="216"/>
    </row>
    <row r="6" s="50" customFormat="1" ht="13.5" customHeight="1">
      <c r="A6" s="52"/>
    </row>
    <row r="7" spans="1:8" s="54" customFormat="1" ht="19.5" customHeight="1">
      <c r="A7" s="53" t="s">
        <v>185</v>
      </c>
      <c r="B7" s="53"/>
      <c r="C7" s="53"/>
      <c r="D7" s="53"/>
      <c r="E7" s="53"/>
      <c r="F7" s="53"/>
      <c r="G7" s="53"/>
      <c r="H7" s="53"/>
    </row>
    <row r="8" spans="1:8" s="48" customFormat="1" ht="15.75" customHeight="1">
      <c r="A8" s="55" t="s">
        <v>197</v>
      </c>
      <c r="B8" s="55"/>
      <c r="C8" s="211"/>
      <c r="D8" s="55"/>
      <c r="E8" s="55"/>
      <c r="F8" s="55"/>
      <c r="G8" s="55"/>
      <c r="H8" s="55"/>
    </row>
    <row r="9" s="52" customFormat="1" ht="13.5" customHeight="1"/>
    <row r="10" s="50" customFormat="1" ht="13.5" customHeight="1">
      <c r="H10" s="56" t="s">
        <v>198</v>
      </c>
    </row>
    <row r="11" s="24" customFormat="1" ht="13.5" customHeight="1"/>
    <row r="12" spans="1:8" s="24" customFormat="1" ht="27.75" customHeight="1">
      <c r="A12" s="20" t="s">
        <v>0</v>
      </c>
      <c r="B12" s="21"/>
      <c r="C12" s="21"/>
      <c r="D12" s="19" t="s">
        <v>89</v>
      </c>
      <c r="E12" s="19" t="s">
        <v>88</v>
      </c>
      <c r="F12" s="44" t="s">
        <v>591</v>
      </c>
      <c r="G12" s="45"/>
      <c r="H12" s="44" t="s">
        <v>1</v>
      </c>
    </row>
    <row r="13" spans="1:8" s="6" customFormat="1" ht="13.5" customHeight="1">
      <c r="A13" s="26"/>
      <c r="B13" s="26"/>
      <c r="C13" s="26"/>
      <c r="D13" s="18"/>
      <c r="E13" s="18"/>
      <c r="F13" s="7"/>
      <c r="G13" s="7"/>
      <c r="H13" s="7"/>
    </row>
    <row r="14" spans="1:8" s="6" customFormat="1" ht="13.5" customHeight="1">
      <c r="A14" s="26" t="s">
        <v>109</v>
      </c>
      <c r="B14" s="26" t="s">
        <v>41</v>
      </c>
      <c r="C14" s="26"/>
      <c r="D14" s="18">
        <v>100</v>
      </c>
      <c r="E14" s="18"/>
      <c r="F14" s="7">
        <f>F16+F20+F24+F32+F36</f>
        <v>161813659161</v>
      </c>
      <c r="G14" s="7"/>
      <c r="H14" s="7">
        <f>H16+H20+H24+H32+H36</f>
        <v>140176306953</v>
      </c>
    </row>
    <row r="15" spans="1:8" s="6" customFormat="1" ht="13.5" customHeight="1">
      <c r="A15" s="26"/>
      <c r="B15" s="26"/>
      <c r="C15" s="26"/>
      <c r="D15" s="18"/>
      <c r="E15" s="18"/>
      <c r="F15" s="7"/>
      <c r="G15" s="7"/>
      <c r="H15" s="7"/>
    </row>
    <row r="16" spans="1:8" s="6" customFormat="1" ht="13.5" customHeight="1">
      <c r="A16" s="26" t="s">
        <v>2</v>
      </c>
      <c r="B16" s="26" t="s">
        <v>42</v>
      </c>
      <c r="C16" s="26"/>
      <c r="D16" s="18">
        <v>110</v>
      </c>
      <c r="E16" s="18" t="s">
        <v>165</v>
      </c>
      <c r="F16" s="7">
        <f>SUM(F17:F18)</f>
        <v>3376171508</v>
      </c>
      <c r="G16" s="7"/>
      <c r="H16" s="7">
        <f>SUM(H17:H18)</f>
        <v>3796444355</v>
      </c>
    </row>
    <row r="17" spans="1:8" ht="13.5" customHeight="1">
      <c r="A17" s="27" t="s">
        <v>91</v>
      </c>
      <c r="B17" s="28" t="s">
        <v>43</v>
      </c>
      <c r="C17" s="28"/>
      <c r="D17" s="13">
        <v>111</v>
      </c>
      <c r="E17" s="13"/>
      <c r="F17" s="8">
        <v>3376171508</v>
      </c>
      <c r="G17" s="8"/>
      <c r="H17" s="8">
        <v>3796444355</v>
      </c>
    </row>
    <row r="18" spans="1:8" ht="13.5" customHeight="1">
      <c r="A18" s="27" t="s">
        <v>92</v>
      </c>
      <c r="B18" s="28" t="s">
        <v>44</v>
      </c>
      <c r="C18" s="28"/>
      <c r="D18" s="13">
        <v>112</v>
      </c>
      <c r="E18" s="13"/>
      <c r="F18" s="8">
        <v>0</v>
      </c>
      <c r="G18" s="8"/>
      <c r="H18" s="8">
        <v>0</v>
      </c>
    </row>
    <row r="19" spans="1:8" ht="13.5" customHeight="1">
      <c r="A19" s="27"/>
      <c r="B19" s="28"/>
      <c r="C19" s="28"/>
      <c r="D19" s="13"/>
      <c r="E19" s="13"/>
      <c r="F19" s="8"/>
      <c r="G19" s="8"/>
      <c r="H19" s="8"/>
    </row>
    <row r="20" spans="1:8" s="6" customFormat="1" ht="13.5" customHeight="1">
      <c r="A20" s="26" t="s">
        <v>3</v>
      </c>
      <c r="B20" s="26" t="s">
        <v>4</v>
      </c>
      <c r="C20" s="26"/>
      <c r="D20" s="18">
        <v>120</v>
      </c>
      <c r="E20" s="13" t="s">
        <v>166</v>
      </c>
      <c r="F20" s="7">
        <f>SUM(F21:F22)</f>
        <v>0</v>
      </c>
      <c r="G20" s="7"/>
      <c r="H20" s="7">
        <f>SUM(H21:H22)</f>
        <v>0</v>
      </c>
    </row>
    <row r="21" spans="1:8" ht="13.5" customHeight="1">
      <c r="A21" s="27" t="s">
        <v>91</v>
      </c>
      <c r="B21" s="28" t="s">
        <v>110</v>
      </c>
      <c r="C21" s="28"/>
      <c r="D21" s="13">
        <v>121</v>
      </c>
      <c r="E21" s="13"/>
      <c r="F21" s="8">
        <v>0</v>
      </c>
      <c r="G21" s="8"/>
      <c r="H21" s="8">
        <v>0</v>
      </c>
    </row>
    <row r="22" spans="1:8" ht="13.5" customHeight="1">
      <c r="A22" s="27" t="s">
        <v>92</v>
      </c>
      <c r="B22" s="28" t="s">
        <v>117</v>
      </c>
      <c r="C22" s="28"/>
      <c r="D22" s="13">
        <v>129</v>
      </c>
      <c r="E22" s="13"/>
      <c r="F22" s="8">
        <v>0</v>
      </c>
      <c r="G22" s="8"/>
      <c r="H22" s="8">
        <v>0</v>
      </c>
    </row>
    <row r="23" spans="1:8" ht="13.5" customHeight="1">
      <c r="A23" s="27"/>
      <c r="B23" s="28"/>
      <c r="C23" s="28"/>
      <c r="D23" s="13"/>
      <c r="E23" s="13"/>
      <c r="F23" s="8"/>
      <c r="G23" s="8"/>
      <c r="H23" s="8"/>
    </row>
    <row r="24" spans="1:8" s="6" customFormat="1" ht="13.5" customHeight="1">
      <c r="A24" s="26" t="s">
        <v>5</v>
      </c>
      <c r="B24" s="26" t="s">
        <v>118</v>
      </c>
      <c r="C24" s="26"/>
      <c r="D24" s="18">
        <v>130</v>
      </c>
      <c r="E24" s="18"/>
      <c r="F24" s="7">
        <f>SUM(F25:F30)</f>
        <v>120258045696</v>
      </c>
      <c r="G24" s="7"/>
      <c r="H24" s="7">
        <f>SUM(H25:H30)</f>
        <v>111942032790</v>
      </c>
    </row>
    <row r="25" spans="1:8" ht="13.5" customHeight="1">
      <c r="A25" s="27" t="s">
        <v>91</v>
      </c>
      <c r="B25" s="28" t="s">
        <v>119</v>
      </c>
      <c r="C25" s="28"/>
      <c r="D25" s="13">
        <v>131</v>
      </c>
      <c r="E25" s="13"/>
      <c r="F25" s="8">
        <v>109544227956</v>
      </c>
      <c r="G25" s="8"/>
      <c r="H25" s="8">
        <v>106150361951</v>
      </c>
    </row>
    <row r="26" spans="1:8" ht="13.5" customHeight="1">
      <c r="A26" s="27" t="s">
        <v>92</v>
      </c>
      <c r="B26" s="28" t="s">
        <v>6</v>
      </c>
      <c r="C26" s="28"/>
      <c r="D26" s="13">
        <v>132</v>
      </c>
      <c r="E26" s="13"/>
      <c r="F26" s="8">
        <v>6089868964</v>
      </c>
      <c r="G26" s="8"/>
      <c r="H26" s="8">
        <v>292621685</v>
      </c>
    </row>
    <row r="27" spans="1:8" ht="13.5" customHeight="1">
      <c r="A27" s="27" t="s">
        <v>93</v>
      </c>
      <c r="B27" s="28" t="s">
        <v>120</v>
      </c>
      <c r="C27" s="28"/>
      <c r="D27" s="13">
        <v>133</v>
      </c>
      <c r="E27" s="13"/>
      <c r="F27" s="8">
        <v>0</v>
      </c>
      <c r="G27" s="8"/>
      <c r="H27" s="8">
        <v>0</v>
      </c>
    </row>
    <row r="28" spans="1:8" ht="13.5" customHeight="1">
      <c r="A28" s="27" t="s">
        <v>94</v>
      </c>
      <c r="B28" s="28" t="s">
        <v>45</v>
      </c>
      <c r="C28" s="28"/>
      <c r="D28" s="13">
        <v>134</v>
      </c>
      <c r="E28" s="13"/>
      <c r="F28" s="8">
        <v>0</v>
      </c>
      <c r="G28" s="8"/>
      <c r="H28" s="8">
        <v>0</v>
      </c>
    </row>
    <row r="29" spans="1:8" ht="13.5" customHeight="1">
      <c r="A29" s="27" t="s">
        <v>95</v>
      </c>
      <c r="B29" s="28" t="s">
        <v>7</v>
      </c>
      <c r="C29" s="28"/>
      <c r="D29" s="13" t="s">
        <v>121</v>
      </c>
      <c r="E29" s="13" t="s">
        <v>167</v>
      </c>
      <c r="F29" s="8">
        <v>4623948776</v>
      </c>
      <c r="G29" s="8"/>
      <c r="H29" s="8">
        <v>5499049154</v>
      </c>
    </row>
    <row r="30" spans="1:8" ht="13.5" customHeight="1">
      <c r="A30" s="27" t="s">
        <v>96</v>
      </c>
      <c r="B30" s="28" t="s">
        <v>122</v>
      </c>
      <c r="C30" s="28"/>
      <c r="D30" s="13">
        <v>139</v>
      </c>
      <c r="E30" s="13"/>
      <c r="F30" s="8">
        <v>0</v>
      </c>
      <c r="G30" s="8"/>
      <c r="H30" s="8">
        <v>0</v>
      </c>
    </row>
    <row r="31" spans="1:8" ht="13.5" customHeight="1">
      <c r="A31" s="27"/>
      <c r="B31" s="28"/>
      <c r="C31" s="28"/>
      <c r="D31" s="13"/>
      <c r="E31" s="13"/>
      <c r="F31" s="8"/>
      <c r="G31" s="8"/>
      <c r="H31" s="8"/>
    </row>
    <row r="32" spans="1:8" s="6" customFormat="1" ht="13.5" customHeight="1">
      <c r="A32" s="26" t="s">
        <v>8</v>
      </c>
      <c r="B32" s="26" t="s">
        <v>9</v>
      </c>
      <c r="C32" s="26"/>
      <c r="D32" s="18">
        <v>140</v>
      </c>
      <c r="E32" s="18"/>
      <c r="F32" s="7">
        <f>SUM(F33:F34)</f>
        <v>34381880053</v>
      </c>
      <c r="G32" s="7"/>
      <c r="H32" s="7">
        <f>SUM(H33:H34)</f>
        <v>24304955666</v>
      </c>
    </row>
    <row r="33" spans="1:8" ht="13.5" customHeight="1">
      <c r="A33" s="27" t="s">
        <v>91</v>
      </c>
      <c r="B33" s="28" t="s">
        <v>9</v>
      </c>
      <c r="C33" s="28"/>
      <c r="D33" s="13">
        <v>141</v>
      </c>
      <c r="E33" s="13" t="s">
        <v>168</v>
      </c>
      <c r="F33" s="8">
        <v>34381880053</v>
      </c>
      <c r="G33" s="8"/>
      <c r="H33" s="8">
        <v>24304955666</v>
      </c>
    </row>
    <row r="34" spans="1:8" ht="13.5" customHeight="1">
      <c r="A34" s="27" t="s">
        <v>92</v>
      </c>
      <c r="B34" s="28" t="s">
        <v>10</v>
      </c>
      <c r="C34" s="28"/>
      <c r="D34" s="13">
        <v>149</v>
      </c>
      <c r="E34" s="13"/>
      <c r="F34" s="8">
        <v>0</v>
      </c>
      <c r="G34" s="8"/>
      <c r="H34" s="8">
        <v>0</v>
      </c>
    </row>
    <row r="35" spans="1:8" ht="13.5" customHeight="1">
      <c r="A35" s="27"/>
      <c r="B35" s="28"/>
      <c r="C35" s="28"/>
      <c r="D35" s="13"/>
      <c r="E35" s="13"/>
      <c r="F35" s="8"/>
      <c r="G35" s="8"/>
      <c r="H35" s="8"/>
    </row>
    <row r="36" spans="1:8" s="6" customFormat="1" ht="13.5" customHeight="1">
      <c r="A36" s="26" t="s">
        <v>11</v>
      </c>
      <c r="B36" s="26" t="s">
        <v>47</v>
      </c>
      <c r="C36" s="26"/>
      <c r="D36" s="18">
        <v>150</v>
      </c>
      <c r="E36" s="18"/>
      <c r="F36" s="7">
        <f>SUM(F37:F40)</f>
        <v>3797561904</v>
      </c>
      <c r="G36" s="7"/>
      <c r="H36" s="7">
        <f>SUM(H37:H40)</f>
        <v>132874142</v>
      </c>
    </row>
    <row r="37" spans="1:8" ht="13.5" customHeight="1">
      <c r="A37" s="27" t="s">
        <v>91</v>
      </c>
      <c r="B37" s="28" t="s">
        <v>46</v>
      </c>
      <c r="C37" s="28"/>
      <c r="D37" s="13">
        <v>151</v>
      </c>
      <c r="E37" s="13"/>
      <c r="F37" s="8">
        <v>0</v>
      </c>
      <c r="G37" s="8"/>
      <c r="H37" s="8">
        <v>0</v>
      </c>
    </row>
    <row r="38" spans="1:8" ht="13.5" customHeight="1">
      <c r="A38" s="27" t="s">
        <v>92</v>
      </c>
      <c r="B38" s="28" t="s">
        <v>186</v>
      </c>
      <c r="C38" s="28"/>
      <c r="D38" s="13">
        <v>152</v>
      </c>
      <c r="E38" s="13" t="s">
        <v>169</v>
      </c>
      <c r="F38" s="8">
        <v>354556157</v>
      </c>
      <c r="G38" s="8"/>
      <c r="H38" s="8">
        <v>0</v>
      </c>
    </row>
    <row r="39" spans="1:8" ht="13.5" customHeight="1">
      <c r="A39" s="27" t="s">
        <v>93</v>
      </c>
      <c r="B39" s="28" t="s">
        <v>123</v>
      </c>
      <c r="C39" s="28"/>
      <c r="D39" s="13" t="s">
        <v>124</v>
      </c>
      <c r="E39" s="13"/>
      <c r="F39" s="8">
        <v>0</v>
      </c>
      <c r="G39" s="8"/>
      <c r="H39" s="8">
        <v>0</v>
      </c>
    </row>
    <row r="40" spans="1:8" ht="13.5" customHeight="1">
      <c r="A40" s="27" t="s">
        <v>94</v>
      </c>
      <c r="B40" s="28" t="s">
        <v>47</v>
      </c>
      <c r="C40" s="28"/>
      <c r="D40" s="13">
        <v>158</v>
      </c>
      <c r="E40" s="13"/>
      <c r="F40" s="8">
        <v>3443005747</v>
      </c>
      <c r="G40" s="8"/>
      <c r="H40" s="8">
        <v>132874142</v>
      </c>
    </row>
    <row r="41" spans="1:8" ht="13.5" customHeight="1">
      <c r="A41" s="28"/>
      <c r="B41" s="28"/>
      <c r="C41" s="28"/>
      <c r="D41" s="13"/>
      <c r="E41" s="13"/>
      <c r="F41" s="8"/>
      <c r="G41" s="8"/>
      <c r="H41" s="8"/>
    </row>
    <row r="43" spans="1:9" s="50" customFormat="1" ht="13.5" customHeight="1">
      <c r="A43" s="51" t="s">
        <v>577</v>
      </c>
      <c r="B43" s="51"/>
      <c r="C43" s="51"/>
      <c r="D43" s="51"/>
      <c r="E43" s="51"/>
      <c r="F43" s="51"/>
      <c r="G43" s="51"/>
      <c r="H43" s="51"/>
      <c r="I43" s="51"/>
    </row>
    <row r="44" spans="1:8" s="61" customFormat="1" ht="13.5" customHeight="1">
      <c r="A44" s="51" t="s">
        <v>196</v>
      </c>
      <c r="B44" s="51"/>
      <c r="C44" s="51"/>
      <c r="D44" s="51"/>
      <c r="E44" s="51"/>
      <c r="F44" s="51"/>
      <c r="G44" s="60"/>
      <c r="H44" s="60"/>
    </row>
    <row r="45" spans="1:8" ht="13.5" customHeight="1" thickBot="1">
      <c r="A45" s="29" t="s">
        <v>183</v>
      </c>
      <c r="B45" s="30"/>
      <c r="C45" s="30"/>
      <c r="D45" s="31"/>
      <c r="E45" s="31"/>
      <c r="F45" s="32"/>
      <c r="G45" s="32"/>
      <c r="H45" s="32"/>
    </row>
    <row r="46" spans="4:8" ht="13.5" customHeight="1">
      <c r="D46" s="33"/>
      <c r="E46" s="33"/>
      <c r="F46" s="1"/>
      <c r="G46" s="1"/>
      <c r="H46" s="1"/>
    </row>
    <row r="47" spans="1:8" ht="27.75" customHeight="1">
      <c r="A47" s="20" t="s">
        <v>0</v>
      </c>
      <c r="B47" s="21"/>
      <c r="C47" s="21"/>
      <c r="D47" s="19" t="s">
        <v>89</v>
      </c>
      <c r="E47" s="19" t="s">
        <v>88</v>
      </c>
      <c r="F47" s="44" t="s">
        <v>591</v>
      </c>
      <c r="G47" s="45"/>
      <c r="H47" s="44" t="s">
        <v>1</v>
      </c>
    </row>
    <row r="48" spans="1:8" ht="13.5" customHeight="1">
      <c r="A48" s="28"/>
      <c r="B48" s="28"/>
      <c r="C48" s="28"/>
      <c r="D48" s="13"/>
      <c r="E48" s="13"/>
      <c r="F48" s="9"/>
      <c r="G48" s="9"/>
      <c r="H48" s="9"/>
    </row>
    <row r="49" spans="1:8" ht="13.5" customHeight="1">
      <c r="A49" s="26" t="s">
        <v>108</v>
      </c>
      <c r="B49" s="26" t="s">
        <v>107</v>
      </c>
      <c r="C49" s="26"/>
      <c r="D49" s="18">
        <v>200</v>
      </c>
      <c r="E49" s="18"/>
      <c r="F49" s="7">
        <f>F51+F58+F70+F74+F80</f>
        <v>39336193040</v>
      </c>
      <c r="G49" s="7"/>
      <c r="H49" s="7">
        <f>H51+H58+H70+H74+H80</f>
        <v>39707959720</v>
      </c>
    </row>
    <row r="50" spans="1:8" ht="13.5" customHeight="1">
      <c r="A50" s="26"/>
      <c r="B50" s="26"/>
      <c r="C50" s="26"/>
      <c r="D50" s="18"/>
      <c r="E50" s="18"/>
      <c r="F50" s="7"/>
      <c r="G50" s="7"/>
      <c r="H50" s="7"/>
    </row>
    <row r="51" spans="1:8" ht="13.5" customHeight="1">
      <c r="A51" s="26" t="s">
        <v>2</v>
      </c>
      <c r="B51" s="26" t="s">
        <v>48</v>
      </c>
      <c r="C51" s="26"/>
      <c r="D51" s="18">
        <v>210</v>
      </c>
      <c r="E51" s="18"/>
      <c r="F51" s="7">
        <f>SUM(F52:F56)</f>
        <v>9000000</v>
      </c>
      <c r="G51" s="7"/>
      <c r="H51" s="7">
        <f>SUM(H52:H56)</f>
        <v>9000000</v>
      </c>
    </row>
    <row r="52" spans="1:8" ht="13.5" customHeight="1">
      <c r="A52" s="27" t="s">
        <v>91</v>
      </c>
      <c r="B52" s="28" t="s">
        <v>49</v>
      </c>
      <c r="C52" s="28"/>
      <c r="D52" s="13">
        <v>211</v>
      </c>
      <c r="E52" s="13"/>
      <c r="F52" s="8">
        <v>0</v>
      </c>
      <c r="G52" s="8"/>
      <c r="H52" s="8">
        <v>0</v>
      </c>
    </row>
    <row r="53" spans="1:8" ht="13.5" customHeight="1">
      <c r="A53" s="27" t="s">
        <v>92</v>
      </c>
      <c r="B53" s="28" t="s">
        <v>125</v>
      </c>
      <c r="C53" s="28"/>
      <c r="D53" s="13">
        <v>212</v>
      </c>
      <c r="E53" s="13"/>
      <c r="F53" s="8">
        <v>0</v>
      </c>
      <c r="G53" s="8"/>
      <c r="H53" s="8">
        <v>0</v>
      </c>
    </row>
    <row r="54" spans="1:8" ht="13.5" customHeight="1">
      <c r="A54" s="27" t="s">
        <v>93</v>
      </c>
      <c r="B54" s="28" t="s">
        <v>126</v>
      </c>
      <c r="C54" s="28"/>
      <c r="D54" s="13">
        <v>213</v>
      </c>
      <c r="E54" s="13" t="s">
        <v>170</v>
      </c>
      <c r="F54" s="8">
        <v>0</v>
      </c>
      <c r="G54" s="8"/>
      <c r="H54" s="8">
        <v>0</v>
      </c>
    </row>
    <row r="55" spans="1:8" ht="13.5" customHeight="1">
      <c r="A55" s="27" t="s">
        <v>94</v>
      </c>
      <c r="B55" s="28" t="s">
        <v>50</v>
      </c>
      <c r="C55" s="28"/>
      <c r="D55" s="13" t="s">
        <v>127</v>
      </c>
      <c r="E55" s="13" t="s">
        <v>171</v>
      </c>
      <c r="F55" s="8">
        <v>9000000</v>
      </c>
      <c r="G55" s="8"/>
      <c r="H55" s="8">
        <v>9000000</v>
      </c>
    </row>
    <row r="56" spans="1:8" ht="13.5" customHeight="1">
      <c r="A56" s="27" t="s">
        <v>95</v>
      </c>
      <c r="B56" s="28" t="s">
        <v>51</v>
      </c>
      <c r="C56" s="28"/>
      <c r="D56" s="13">
        <v>219</v>
      </c>
      <c r="E56" s="13"/>
      <c r="F56" s="8">
        <v>0</v>
      </c>
      <c r="G56" s="8"/>
      <c r="H56" s="8">
        <v>0</v>
      </c>
    </row>
    <row r="57" spans="1:8" ht="13.5" customHeight="1">
      <c r="A57" s="28"/>
      <c r="B57" s="28"/>
      <c r="C57" s="28"/>
      <c r="D57" s="13"/>
      <c r="E57" s="13"/>
      <c r="F57" s="9"/>
      <c r="G57" s="9"/>
      <c r="H57" s="9"/>
    </row>
    <row r="58" spans="1:8" ht="13.5" customHeight="1">
      <c r="A58" s="26" t="s">
        <v>3</v>
      </c>
      <c r="B58" s="26" t="s">
        <v>12</v>
      </c>
      <c r="C58" s="26"/>
      <c r="D58" s="18" t="s">
        <v>116</v>
      </c>
      <c r="E58" s="18"/>
      <c r="F58" s="7">
        <f>F59+F62+F65+F68</f>
        <v>29515850158</v>
      </c>
      <c r="G58" s="7"/>
      <c r="H58" s="7">
        <f>H59+H62+H65+H68</f>
        <v>29871282293</v>
      </c>
    </row>
    <row r="59" spans="1:8" ht="13.5" customHeight="1">
      <c r="A59" s="27" t="s">
        <v>91</v>
      </c>
      <c r="B59" s="28" t="s">
        <v>13</v>
      </c>
      <c r="C59" s="28"/>
      <c r="D59" s="13">
        <v>221</v>
      </c>
      <c r="E59" s="13" t="s">
        <v>172</v>
      </c>
      <c r="F59" s="8">
        <f>SUM(F60:F61)</f>
        <v>29515850158</v>
      </c>
      <c r="G59" s="8"/>
      <c r="H59" s="8">
        <f>SUM(H60:H61)</f>
        <v>29871282293</v>
      </c>
    </row>
    <row r="60" spans="1:8" ht="13.5" customHeight="1">
      <c r="A60" s="34"/>
      <c r="B60" s="34" t="s">
        <v>36</v>
      </c>
      <c r="C60" s="34"/>
      <c r="D60" s="35">
        <v>222</v>
      </c>
      <c r="E60" s="35"/>
      <c r="F60" s="10">
        <v>48476362539</v>
      </c>
      <c r="G60" s="10"/>
      <c r="H60" s="10">
        <v>48439362539</v>
      </c>
    </row>
    <row r="61" spans="1:8" ht="13.5" customHeight="1">
      <c r="A61" s="34"/>
      <c r="B61" s="34" t="s">
        <v>52</v>
      </c>
      <c r="C61" s="34"/>
      <c r="D61" s="35">
        <v>223</v>
      </c>
      <c r="E61" s="35"/>
      <c r="F61" s="10">
        <v>-18960512381</v>
      </c>
      <c r="G61" s="10"/>
      <c r="H61" s="10">
        <v>-18568080246</v>
      </c>
    </row>
    <row r="62" spans="1:8" ht="13.5" customHeight="1">
      <c r="A62" s="27" t="s">
        <v>92</v>
      </c>
      <c r="B62" s="28" t="s">
        <v>14</v>
      </c>
      <c r="C62" s="28"/>
      <c r="D62" s="13">
        <v>224</v>
      </c>
      <c r="E62" s="13"/>
      <c r="F62" s="8">
        <f>SUM(F63:F64)</f>
        <v>0</v>
      </c>
      <c r="G62" s="8"/>
      <c r="H62" s="8">
        <f>SUM(H63:H64)</f>
        <v>0</v>
      </c>
    </row>
    <row r="63" spans="1:8" ht="13.5" customHeight="1">
      <c r="A63" s="34"/>
      <c r="B63" s="34" t="s">
        <v>36</v>
      </c>
      <c r="C63" s="34"/>
      <c r="D63" s="35">
        <v>225</v>
      </c>
      <c r="E63" s="35"/>
      <c r="F63" s="10">
        <v>0</v>
      </c>
      <c r="G63" s="10"/>
      <c r="H63" s="10">
        <v>0</v>
      </c>
    </row>
    <row r="64" spans="1:8" ht="13.5" customHeight="1">
      <c r="A64" s="34"/>
      <c r="B64" s="34" t="s">
        <v>52</v>
      </c>
      <c r="C64" s="34"/>
      <c r="D64" s="35">
        <v>226</v>
      </c>
      <c r="E64" s="35"/>
      <c r="F64" s="10">
        <v>0</v>
      </c>
      <c r="G64" s="10"/>
      <c r="H64" s="10">
        <v>0</v>
      </c>
    </row>
    <row r="65" spans="1:8" ht="13.5" customHeight="1">
      <c r="A65" s="27" t="s">
        <v>93</v>
      </c>
      <c r="B65" s="28" t="s">
        <v>15</v>
      </c>
      <c r="C65" s="28"/>
      <c r="D65" s="13">
        <v>227</v>
      </c>
      <c r="E65" s="13"/>
      <c r="F65" s="8">
        <f>SUM(F66:F67)</f>
        <v>0</v>
      </c>
      <c r="G65" s="8"/>
      <c r="H65" s="8">
        <f>SUM(H66:H67)</f>
        <v>0</v>
      </c>
    </row>
    <row r="66" spans="1:8" ht="13.5" customHeight="1">
      <c r="A66" s="34"/>
      <c r="B66" s="34" t="s">
        <v>36</v>
      </c>
      <c r="C66" s="34"/>
      <c r="D66" s="35">
        <v>228</v>
      </c>
      <c r="E66" s="35"/>
      <c r="F66" s="10">
        <v>0</v>
      </c>
      <c r="G66" s="10"/>
      <c r="H66" s="10">
        <v>0</v>
      </c>
    </row>
    <row r="67" spans="1:8" ht="13.5" customHeight="1">
      <c r="A67" s="34"/>
      <c r="B67" s="34" t="s">
        <v>52</v>
      </c>
      <c r="C67" s="34"/>
      <c r="D67" s="35">
        <v>229</v>
      </c>
      <c r="E67" s="35"/>
      <c r="F67" s="10">
        <v>0</v>
      </c>
      <c r="G67" s="10"/>
      <c r="H67" s="10">
        <v>0</v>
      </c>
    </row>
    <row r="68" spans="1:8" ht="13.5" customHeight="1">
      <c r="A68" s="27" t="s">
        <v>94</v>
      </c>
      <c r="B68" s="28" t="s">
        <v>17</v>
      </c>
      <c r="C68" s="28"/>
      <c r="D68" s="13">
        <v>230</v>
      </c>
      <c r="E68" s="13"/>
      <c r="F68" s="8">
        <v>0</v>
      </c>
      <c r="G68" s="8"/>
      <c r="H68" s="8">
        <v>0</v>
      </c>
    </row>
    <row r="69" spans="1:8" ht="13.5" customHeight="1">
      <c r="A69" s="28"/>
      <c r="B69" s="28"/>
      <c r="C69" s="28"/>
      <c r="D69" s="13"/>
      <c r="E69" s="13"/>
      <c r="F69" s="8"/>
      <c r="G69" s="8"/>
      <c r="H69" s="8"/>
    </row>
    <row r="70" spans="1:8" ht="13.5" customHeight="1">
      <c r="A70" s="26" t="s">
        <v>5</v>
      </c>
      <c r="B70" s="26" t="s">
        <v>53</v>
      </c>
      <c r="C70" s="26"/>
      <c r="D70" s="18">
        <v>240</v>
      </c>
      <c r="E70" s="18"/>
      <c r="F70" s="7">
        <f>SUM(F71:F72)</f>
        <v>0</v>
      </c>
      <c r="G70" s="7"/>
      <c r="H70" s="7">
        <f>SUM(H71:H72)</f>
        <v>0</v>
      </c>
    </row>
    <row r="71" spans="1:8" ht="13.5" customHeight="1">
      <c r="A71" s="28"/>
      <c r="B71" s="28" t="s">
        <v>36</v>
      </c>
      <c r="C71" s="28"/>
      <c r="D71" s="13">
        <v>241</v>
      </c>
      <c r="E71" s="13"/>
      <c r="F71" s="8">
        <v>0</v>
      </c>
      <c r="G71" s="8"/>
      <c r="H71" s="8">
        <v>0</v>
      </c>
    </row>
    <row r="72" spans="1:8" ht="13.5" customHeight="1">
      <c r="A72" s="28"/>
      <c r="B72" s="28" t="s">
        <v>52</v>
      </c>
      <c r="C72" s="28"/>
      <c r="D72" s="13">
        <v>242</v>
      </c>
      <c r="E72" s="13"/>
      <c r="F72" s="8">
        <v>0</v>
      </c>
      <c r="G72" s="8"/>
      <c r="H72" s="8">
        <v>0</v>
      </c>
    </row>
    <row r="73" spans="1:8" ht="13.5" customHeight="1">
      <c r="A73" s="28"/>
      <c r="B73" s="28"/>
      <c r="C73" s="28"/>
      <c r="D73" s="13"/>
      <c r="E73" s="13"/>
      <c r="F73" s="8"/>
      <c r="G73" s="8"/>
      <c r="H73" s="8"/>
    </row>
    <row r="74" spans="1:8" ht="13.5" customHeight="1">
      <c r="A74" s="26" t="s">
        <v>8</v>
      </c>
      <c r="B74" s="26" t="s">
        <v>16</v>
      </c>
      <c r="C74" s="26"/>
      <c r="D74" s="18">
        <v>250</v>
      </c>
      <c r="E74" s="18"/>
      <c r="F74" s="7">
        <f>SUM(F75:F78)</f>
        <v>8551200000</v>
      </c>
      <c r="G74" s="7"/>
      <c r="H74" s="7">
        <f>SUM(H75:H78)</f>
        <v>8551200000</v>
      </c>
    </row>
    <row r="75" spans="1:8" ht="13.5" customHeight="1">
      <c r="A75" s="27" t="s">
        <v>91</v>
      </c>
      <c r="B75" s="28" t="s">
        <v>54</v>
      </c>
      <c r="C75" s="28"/>
      <c r="D75" s="13">
        <v>251</v>
      </c>
      <c r="E75" s="13"/>
      <c r="F75" s="8">
        <v>0</v>
      </c>
      <c r="G75" s="8"/>
      <c r="H75" s="8">
        <v>0</v>
      </c>
    </row>
    <row r="76" spans="1:8" ht="13.5" customHeight="1">
      <c r="A76" s="27" t="s">
        <v>92</v>
      </c>
      <c r="B76" s="28" t="s">
        <v>55</v>
      </c>
      <c r="C76" s="28"/>
      <c r="D76" s="13">
        <v>252</v>
      </c>
      <c r="E76" s="13"/>
      <c r="F76" s="8">
        <v>0</v>
      </c>
      <c r="G76" s="8"/>
      <c r="H76" s="8">
        <v>0</v>
      </c>
    </row>
    <row r="77" spans="1:8" ht="13.5" customHeight="1">
      <c r="A77" s="27" t="s">
        <v>93</v>
      </c>
      <c r="B77" s="28" t="s">
        <v>56</v>
      </c>
      <c r="C77" s="28"/>
      <c r="D77" s="13">
        <v>258</v>
      </c>
      <c r="E77" s="13" t="s">
        <v>173</v>
      </c>
      <c r="F77" s="8">
        <v>8551200000</v>
      </c>
      <c r="G77" s="8"/>
      <c r="H77" s="8">
        <v>8551200000</v>
      </c>
    </row>
    <row r="78" spans="1:8" ht="13.5" customHeight="1">
      <c r="A78" s="27" t="s">
        <v>94</v>
      </c>
      <c r="B78" s="28" t="s">
        <v>128</v>
      </c>
      <c r="C78" s="28"/>
      <c r="D78" s="13">
        <v>259</v>
      </c>
      <c r="E78" s="13"/>
      <c r="F78" s="8">
        <v>0</v>
      </c>
      <c r="G78" s="8"/>
      <c r="H78" s="8">
        <v>0</v>
      </c>
    </row>
    <row r="79" spans="1:8" ht="13.5" customHeight="1">
      <c r="A79" s="28"/>
      <c r="B79" s="28"/>
      <c r="C79" s="28"/>
      <c r="D79" s="13"/>
      <c r="E79" s="13"/>
      <c r="F79" s="8"/>
      <c r="G79" s="8"/>
      <c r="H79" s="8"/>
    </row>
    <row r="80" spans="1:8" ht="13.5" customHeight="1">
      <c r="A80" s="26" t="s">
        <v>11</v>
      </c>
      <c r="B80" s="26" t="s">
        <v>57</v>
      </c>
      <c r="C80" s="26"/>
      <c r="D80" s="18">
        <v>260</v>
      </c>
      <c r="E80" s="18"/>
      <c r="F80" s="7">
        <f>SUM(F81:F83)</f>
        <v>1260142882</v>
      </c>
      <c r="G80" s="7"/>
      <c r="H80" s="7">
        <f>SUM(H81:H83)</f>
        <v>1276477427</v>
      </c>
    </row>
    <row r="81" spans="1:8" ht="13.5" customHeight="1">
      <c r="A81" s="27" t="s">
        <v>91</v>
      </c>
      <c r="B81" s="28" t="s">
        <v>58</v>
      </c>
      <c r="C81" s="28"/>
      <c r="D81" s="13">
        <v>261</v>
      </c>
      <c r="E81" s="13" t="s">
        <v>174</v>
      </c>
      <c r="F81" s="8">
        <v>1260142882</v>
      </c>
      <c r="G81" s="8"/>
      <c r="H81" s="8">
        <v>1276477427</v>
      </c>
    </row>
    <row r="82" spans="1:8" ht="13.5" customHeight="1">
      <c r="A82" s="27" t="s">
        <v>92</v>
      </c>
      <c r="B82" s="28" t="s">
        <v>59</v>
      </c>
      <c r="C82" s="28"/>
      <c r="D82" s="13">
        <v>262</v>
      </c>
      <c r="E82" s="13"/>
      <c r="F82" s="8">
        <v>0</v>
      </c>
      <c r="G82" s="8"/>
      <c r="H82" s="8">
        <v>0</v>
      </c>
    </row>
    <row r="83" spans="1:8" ht="13.5" customHeight="1">
      <c r="A83" s="27" t="s">
        <v>93</v>
      </c>
      <c r="B83" s="28" t="s">
        <v>57</v>
      </c>
      <c r="C83" s="28"/>
      <c r="D83" s="13">
        <v>268</v>
      </c>
      <c r="E83" s="13"/>
      <c r="F83" s="8">
        <v>0</v>
      </c>
      <c r="G83" s="8"/>
      <c r="H83" s="8">
        <v>0</v>
      </c>
    </row>
    <row r="84" spans="1:8" ht="13.5" customHeight="1">
      <c r="A84" s="28"/>
      <c r="B84" s="28"/>
      <c r="C84" s="28"/>
      <c r="D84" s="13"/>
      <c r="E84" s="13"/>
      <c r="F84" s="8"/>
      <c r="G84" s="8"/>
      <c r="H84" s="8"/>
    </row>
    <row r="85" spans="1:8" ht="13.5" customHeight="1" thickBot="1">
      <c r="A85" s="36"/>
      <c r="B85" s="36" t="s">
        <v>18</v>
      </c>
      <c r="C85" s="36"/>
      <c r="D85" s="37">
        <v>270</v>
      </c>
      <c r="E85" s="37"/>
      <c r="F85" s="11">
        <f>F14+F49</f>
        <v>201149852201</v>
      </c>
      <c r="G85" s="12"/>
      <c r="H85" s="11">
        <f>H14+H49</f>
        <v>179884266673</v>
      </c>
    </row>
    <row r="86" spans="4:5" ht="13.5" customHeight="1" thickTop="1">
      <c r="D86" s="33"/>
      <c r="E86" s="33"/>
    </row>
    <row r="87" spans="4:5" ht="13.5" customHeight="1">
      <c r="D87" s="33"/>
      <c r="E87" s="33"/>
    </row>
    <row r="88" spans="1:9" s="50" customFormat="1" ht="13.5" customHeight="1">
      <c r="A88" s="51" t="s">
        <v>577</v>
      </c>
      <c r="B88" s="51"/>
      <c r="C88" s="51"/>
      <c r="D88" s="51"/>
      <c r="E88" s="51"/>
      <c r="F88" s="51"/>
      <c r="G88" s="51"/>
      <c r="H88" s="51"/>
      <c r="I88" s="51"/>
    </row>
    <row r="89" spans="1:8" s="61" customFormat="1" ht="13.5" customHeight="1">
      <c r="A89" s="51" t="s">
        <v>196</v>
      </c>
      <c r="B89" s="51"/>
      <c r="C89" s="51"/>
      <c r="D89" s="51"/>
      <c r="E89" s="51"/>
      <c r="F89" s="51"/>
      <c r="G89" s="60"/>
      <c r="H89" s="60"/>
    </row>
    <row r="90" spans="1:8" ht="13.5" customHeight="1" thickBot="1">
      <c r="A90" s="29" t="s">
        <v>183</v>
      </c>
      <c r="B90" s="30"/>
      <c r="C90" s="30"/>
      <c r="D90" s="31"/>
      <c r="E90" s="31"/>
      <c r="F90" s="32"/>
      <c r="G90" s="32"/>
      <c r="H90" s="32"/>
    </row>
    <row r="91" spans="4:5" ht="13.5" customHeight="1">
      <c r="D91" s="33"/>
      <c r="E91" s="33"/>
    </row>
    <row r="92" spans="1:8" ht="27.75" customHeight="1">
      <c r="A92" s="20" t="s">
        <v>19</v>
      </c>
      <c r="B92" s="21"/>
      <c r="C92" s="21"/>
      <c r="D92" s="19" t="s">
        <v>89</v>
      </c>
      <c r="E92" s="19" t="s">
        <v>88</v>
      </c>
      <c r="F92" s="44" t="s">
        <v>591</v>
      </c>
      <c r="G92" s="45"/>
      <c r="H92" s="44" t="s">
        <v>1</v>
      </c>
    </row>
    <row r="93" spans="1:8" ht="13.5" customHeight="1">
      <c r="A93" s="26"/>
      <c r="B93" s="26"/>
      <c r="C93" s="26"/>
      <c r="D93" s="18"/>
      <c r="E93" s="18"/>
      <c r="F93" s="7"/>
      <c r="G93" s="7"/>
      <c r="H93" s="7"/>
    </row>
    <row r="94" spans="1:8" ht="13.5" customHeight="1">
      <c r="A94" s="26" t="s">
        <v>109</v>
      </c>
      <c r="B94" s="26" t="s">
        <v>20</v>
      </c>
      <c r="C94" s="26"/>
      <c r="D94" s="18">
        <v>300</v>
      </c>
      <c r="E94" s="18"/>
      <c r="F94" s="7">
        <f>F96+F108</f>
        <v>159789206545</v>
      </c>
      <c r="G94" s="7"/>
      <c r="H94" s="7">
        <f>H96+H108</f>
        <v>139719335917</v>
      </c>
    </row>
    <row r="95" spans="1:8" ht="13.5" customHeight="1">
      <c r="A95" s="26"/>
      <c r="B95" s="26"/>
      <c r="C95" s="26"/>
      <c r="D95" s="18"/>
      <c r="E95" s="18"/>
      <c r="F95" s="7"/>
      <c r="G95" s="7"/>
      <c r="H95" s="7"/>
    </row>
    <row r="96" spans="1:8" ht="13.5" customHeight="1">
      <c r="A96" s="26" t="s">
        <v>2</v>
      </c>
      <c r="B96" s="26" t="s">
        <v>21</v>
      </c>
      <c r="C96" s="26"/>
      <c r="D96" s="18">
        <v>310</v>
      </c>
      <c r="E96" s="18"/>
      <c r="F96" s="7">
        <f>SUM(F97:F106)</f>
        <v>148401628876</v>
      </c>
      <c r="G96" s="7"/>
      <c r="H96" s="7">
        <f>SUM(H97:H106)</f>
        <v>128331758248</v>
      </c>
    </row>
    <row r="97" spans="1:8" ht="13.5" customHeight="1">
      <c r="A97" s="27" t="s">
        <v>91</v>
      </c>
      <c r="B97" s="28" t="s">
        <v>60</v>
      </c>
      <c r="C97" s="28"/>
      <c r="D97" s="13">
        <v>311</v>
      </c>
      <c r="E97" s="13" t="s">
        <v>175</v>
      </c>
      <c r="F97" s="8">
        <v>99561964000</v>
      </c>
      <c r="G97" s="8"/>
      <c r="H97" s="8">
        <v>93035284000</v>
      </c>
    </row>
    <row r="98" spans="1:8" ht="13.5" customHeight="1">
      <c r="A98" s="27" t="s">
        <v>92</v>
      </c>
      <c r="B98" s="28" t="s">
        <v>129</v>
      </c>
      <c r="C98" s="28"/>
      <c r="D98" s="13">
        <v>312</v>
      </c>
      <c r="E98" s="13"/>
      <c r="F98" s="8">
        <v>17897769013</v>
      </c>
      <c r="G98" s="8"/>
      <c r="H98" s="8">
        <v>12604551693</v>
      </c>
    </row>
    <row r="99" spans="1:8" ht="13.5" customHeight="1">
      <c r="A99" s="27" t="s">
        <v>93</v>
      </c>
      <c r="B99" s="28" t="s">
        <v>22</v>
      </c>
      <c r="C99" s="28"/>
      <c r="D99" s="13">
        <v>313</v>
      </c>
      <c r="E99" s="13"/>
      <c r="F99" s="8">
        <v>10598466364</v>
      </c>
      <c r="G99" s="8"/>
      <c r="H99" s="8">
        <v>8459965027</v>
      </c>
    </row>
    <row r="100" spans="1:8" ht="13.5" customHeight="1">
      <c r="A100" s="27" t="s">
        <v>94</v>
      </c>
      <c r="B100" s="28" t="s">
        <v>130</v>
      </c>
      <c r="C100" s="28"/>
      <c r="D100" s="13">
        <v>314</v>
      </c>
      <c r="E100" s="13" t="s">
        <v>176</v>
      </c>
      <c r="F100" s="8">
        <v>3773828045</v>
      </c>
      <c r="G100" s="8"/>
      <c r="H100" s="8">
        <v>4608264116</v>
      </c>
    </row>
    <row r="101" spans="1:8" ht="13.5" customHeight="1">
      <c r="A101" s="27" t="s">
        <v>95</v>
      </c>
      <c r="B101" s="28" t="s">
        <v>131</v>
      </c>
      <c r="C101" s="28"/>
      <c r="D101" s="13">
        <v>315</v>
      </c>
      <c r="E101" s="13"/>
      <c r="F101" s="8">
        <v>0</v>
      </c>
      <c r="G101" s="8"/>
      <c r="H101" s="8">
        <v>0</v>
      </c>
    </row>
    <row r="102" spans="1:8" ht="13.5" customHeight="1">
      <c r="A102" s="27" t="s">
        <v>96</v>
      </c>
      <c r="B102" s="28" t="s">
        <v>24</v>
      </c>
      <c r="C102" s="28"/>
      <c r="D102" s="13">
        <v>316</v>
      </c>
      <c r="E102" s="13" t="s">
        <v>177</v>
      </c>
      <c r="F102" s="8">
        <v>79943076</v>
      </c>
      <c r="G102" s="8"/>
      <c r="H102" s="8">
        <v>866038784</v>
      </c>
    </row>
    <row r="103" spans="1:8" ht="13.5" customHeight="1">
      <c r="A103" s="27" t="s">
        <v>97</v>
      </c>
      <c r="B103" s="28" t="s">
        <v>61</v>
      </c>
      <c r="C103" s="28"/>
      <c r="D103" s="13">
        <v>317</v>
      </c>
      <c r="E103" s="13"/>
      <c r="F103" s="8">
        <v>0</v>
      </c>
      <c r="G103" s="8"/>
      <c r="H103" s="8">
        <v>0</v>
      </c>
    </row>
    <row r="104" spans="1:8" ht="13.5" customHeight="1">
      <c r="A104" s="27" t="s">
        <v>98</v>
      </c>
      <c r="B104" s="28" t="s">
        <v>62</v>
      </c>
      <c r="C104" s="28"/>
      <c r="D104" s="13">
        <v>318</v>
      </c>
      <c r="E104" s="13"/>
      <c r="F104" s="8">
        <v>0</v>
      </c>
      <c r="G104" s="8"/>
      <c r="H104" s="8">
        <v>0</v>
      </c>
    </row>
    <row r="105" spans="1:8" ht="13.5" customHeight="1">
      <c r="A105" s="27" t="s">
        <v>99</v>
      </c>
      <c r="B105" s="28" t="s">
        <v>132</v>
      </c>
      <c r="C105" s="28"/>
      <c r="D105" s="13">
        <v>319</v>
      </c>
      <c r="E105" s="13" t="s">
        <v>178</v>
      </c>
      <c r="F105" s="8">
        <v>16489658378</v>
      </c>
      <c r="G105" s="8"/>
      <c r="H105" s="8">
        <v>8757654628</v>
      </c>
    </row>
    <row r="106" spans="1:8" ht="13.5" customHeight="1">
      <c r="A106" s="28" t="s">
        <v>100</v>
      </c>
      <c r="B106" s="28" t="s">
        <v>133</v>
      </c>
      <c r="C106" s="28"/>
      <c r="D106" s="13" t="s">
        <v>134</v>
      </c>
      <c r="E106" s="13"/>
      <c r="F106" s="8">
        <v>0</v>
      </c>
      <c r="G106" s="8"/>
      <c r="H106" s="8">
        <v>0</v>
      </c>
    </row>
    <row r="107" spans="1:8" ht="13.5" customHeight="1">
      <c r="A107" s="27"/>
      <c r="B107" s="28"/>
      <c r="C107" s="28"/>
      <c r="D107" s="13"/>
      <c r="E107" s="13"/>
      <c r="F107" s="8"/>
      <c r="G107" s="8"/>
      <c r="H107" s="8"/>
    </row>
    <row r="108" spans="1:8" ht="13.5" customHeight="1">
      <c r="A108" s="26" t="s">
        <v>3</v>
      </c>
      <c r="B108" s="26" t="s">
        <v>23</v>
      </c>
      <c r="C108" s="26"/>
      <c r="D108" s="18" t="s">
        <v>135</v>
      </c>
      <c r="E108" s="18"/>
      <c r="F108" s="7">
        <f>SUM(F109:F115)</f>
        <v>11387577669</v>
      </c>
      <c r="G108" s="7"/>
      <c r="H108" s="7">
        <f>SUM(H109:H115)</f>
        <v>11387577669</v>
      </c>
    </row>
    <row r="109" spans="1:8" ht="13.5" customHeight="1">
      <c r="A109" s="27" t="s">
        <v>91</v>
      </c>
      <c r="B109" s="28" t="s">
        <v>63</v>
      </c>
      <c r="C109" s="28"/>
      <c r="D109" s="13" t="s">
        <v>136</v>
      </c>
      <c r="E109" s="13"/>
      <c r="F109" s="8">
        <v>0</v>
      </c>
      <c r="G109" s="8"/>
      <c r="H109" s="8">
        <v>0</v>
      </c>
    </row>
    <row r="110" spans="1:8" ht="13.5" customHeight="1">
      <c r="A110" s="27" t="s">
        <v>92</v>
      </c>
      <c r="B110" s="28" t="s">
        <v>64</v>
      </c>
      <c r="C110" s="28"/>
      <c r="D110" s="13" t="s">
        <v>137</v>
      </c>
      <c r="E110" s="13" t="s">
        <v>179</v>
      </c>
      <c r="F110" s="8">
        <v>0</v>
      </c>
      <c r="G110" s="8"/>
      <c r="H110" s="8">
        <v>0</v>
      </c>
    </row>
    <row r="111" spans="1:8" ht="13.5" customHeight="1">
      <c r="A111" s="27" t="s">
        <v>93</v>
      </c>
      <c r="B111" s="28" t="s">
        <v>65</v>
      </c>
      <c r="C111" s="28"/>
      <c r="D111" s="13" t="s">
        <v>138</v>
      </c>
      <c r="E111" s="13" t="s">
        <v>180</v>
      </c>
      <c r="F111" s="8">
        <v>35500000</v>
      </c>
      <c r="G111" s="8"/>
      <c r="H111" s="8">
        <v>35500000</v>
      </c>
    </row>
    <row r="112" spans="1:8" ht="13.5" customHeight="1">
      <c r="A112" s="27" t="s">
        <v>94</v>
      </c>
      <c r="B112" s="28" t="s">
        <v>66</v>
      </c>
      <c r="C112" s="28"/>
      <c r="D112" s="13" t="s">
        <v>139</v>
      </c>
      <c r="E112" s="13" t="s">
        <v>180</v>
      </c>
      <c r="F112" s="8">
        <v>11297000000</v>
      </c>
      <c r="G112" s="8"/>
      <c r="H112" s="8">
        <v>11297000000</v>
      </c>
    </row>
    <row r="113" spans="1:8" ht="13.5" customHeight="1">
      <c r="A113" s="27" t="s">
        <v>95</v>
      </c>
      <c r="B113" s="28" t="s">
        <v>67</v>
      </c>
      <c r="C113" s="28"/>
      <c r="D113" s="13" t="s">
        <v>140</v>
      </c>
      <c r="E113" s="13"/>
      <c r="F113" s="8">
        <v>0</v>
      </c>
      <c r="G113" s="8"/>
      <c r="H113" s="8">
        <v>0</v>
      </c>
    </row>
    <row r="114" spans="1:8" ht="13.5" customHeight="1">
      <c r="A114" s="28" t="s">
        <v>96</v>
      </c>
      <c r="B114" s="28" t="s">
        <v>141</v>
      </c>
      <c r="C114" s="28"/>
      <c r="D114" s="13" t="s">
        <v>142</v>
      </c>
      <c r="E114" s="13"/>
      <c r="F114" s="8">
        <v>55077669</v>
      </c>
      <c r="G114" s="8"/>
      <c r="H114" s="8">
        <v>55077669</v>
      </c>
    </row>
    <row r="115" spans="1:8" ht="13.5" customHeight="1">
      <c r="A115" s="28" t="s">
        <v>97</v>
      </c>
      <c r="B115" s="28" t="s">
        <v>143</v>
      </c>
      <c r="C115" s="28"/>
      <c r="D115" s="13" t="s">
        <v>144</v>
      </c>
      <c r="E115" s="13"/>
      <c r="F115" s="8">
        <v>0</v>
      </c>
      <c r="G115" s="8"/>
      <c r="H115" s="8">
        <v>0</v>
      </c>
    </row>
    <row r="116" spans="1:8" ht="13.5" customHeight="1">
      <c r="A116" s="27"/>
      <c r="B116" s="28"/>
      <c r="C116" s="28"/>
      <c r="D116" s="13"/>
      <c r="E116" s="13"/>
      <c r="F116" s="8"/>
      <c r="G116" s="8"/>
      <c r="H116" s="8"/>
    </row>
    <row r="117" spans="1:8" ht="13.5" customHeight="1">
      <c r="A117" s="27"/>
      <c r="B117" s="28"/>
      <c r="C117" s="28"/>
      <c r="D117" s="13"/>
      <c r="E117" s="13"/>
      <c r="F117" s="8"/>
      <c r="G117" s="8"/>
      <c r="H117" s="8"/>
    </row>
    <row r="118" spans="1:8" ht="13.5" customHeight="1">
      <c r="A118" s="26" t="s">
        <v>108</v>
      </c>
      <c r="B118" s="26" t="s">
        <v>25</v>
      </c>
      <c r="C118" s="26"/>
      <c r="D118" s="18">
        <v>400</v>
      </c>
      <c r="E118" s="18"/>
      <c r="F118" s="7">
        <f>F120+F133</f>
        <v>41360645656</v>
      </c>
      <c r="G118" s="7"/>
      <c r="H118" s="7">
        <f>H120+H133</f>
        <v>40164930756</v>
      </c>
    </row>
    <row r="119" spans="1:8" ht="13.5" customHeight="1">
      <c r="A119" s="26"/>
      <c r="B119" s="26"/>
      <c r="C119" s="26"/>
      <c r="D119" s="18"/>
      <c r="E119" s="18"/>
      <c r="F119" s="7"/>
      <c r="G119" s="7"/>
      <c r="H119" s="7"/>
    </row>
    <row r="120" spans="1:8" ht="13.5" customHeight="1">
      <c r="A120" s="26" t="s">
        <v>2</v>
      </c>
      <c r="B120" s="26" t="s">
        <v>68</v>
      </c>
      <c r="C120" s="26"/>
      <c r="D120" s="18">
        <v>410</v>
      </c>
      <c r="E120" s="18" t="s">
        <v>181</v>
      </c>
      <c r="F120" s="7">
        <f>SUM(F121:F131)</f>
        <v>40985064028</v>
      </c>
      <c r="G120" s="7"/>
      <c r="H120" s="7">
        <f>SUM(H121:H131)</f>
        <v>39789349128</v>
      </c>
    </row>
    <row r="121" spans="1:8" ht="13.5" customHeight="1">
      <c r="A121" s="27" t="s">
        <v>91</v>
      </c>
      <c r="B121" s="28" t="s">
        <v>69</v>
      </c>
      <c r="C121" s="28"/>
      <c r="D121" s="13">
        <v>411</v>
      </c>
      <c r="E121" s="13"/>
      <c r="F121" s="8">
        <v>33000000000</v>
      </c>
      <c r="G121" s="8"/>
      <c r="H121" s="8">
        <v>33000000000</v>
      </c>
    </row>
    <row r="122" spans="1:8" ht="13.5" customHeight="1">
      <c r="A122" s="27" t="s">
        <v>92</v>
      </c>
      <c r="B122" s="28" t="s">
        <v>70</v>
      </c>
      <c r="C122" s="28"/>
      <c r="D122" s="13">
        <v>412</v>
      </c>
      <c r="E122" s="13"/>
      <c r="F122" s="8">
        <v>289410000</v>
      </c>
      <c r="G122" s="8"/>
      <c r="H122" s="8">
        <v>289410000</v>
      </c>
    </row>
    <row r="123" spans="1:8" ht="13.5" customHeight="1">
      <c r="A123" s="27" t="s">
        <v>93</v>
      </c>
      <c r="B123" s="28" t="s">
        <v>145</v>
      </c>
      <c r="C123" s="28"/>
      <c r="D123" s="13">
        <v>413</v>
      </c>
      <c r="E123" s="13"/>
      <c r="F123" s="8">
        <v>0</v>
      </c>
      <c r="G123" s="8"/>
      <c r="H123" s="8">
        <v>0</v>
      </c>
    </row>
    <row r="124" spans="1:8" ht="13.5" customHeight="1">
      <c r="A124" s="27" t="s">
        <v>94</v>
      </c>
      <c r="B124" s="28" t="s">
        <v>146</v>
      </c>
      <c r="C124" s="28"/>
      <c r="D124" s="13">
        <v>414</v>
      </c>
      <c r="E124" s="13"/>
      <c r="F124" s="8">
        <v>-1353000000</v>
      </c>
      <c r="G124" s="8"/>
      <c r="H124" s="8">
        <v>-1353000000</v>
      </c>
    </row>
    <row r="125" spans="1:8" ht="13.5" customHeight="1">
      <c r="A125" s="27" t="s">
        <v>95</v>
      </c>
      <c r="B125" s="28" t="s">
        <v>26</v>
      </c>
      <c r="C125" s="28"/>
      <c r="D125" s="13">
        <v>415</v>
      </c>
      <c r="E125" s="13"/>
      <c r="F125" s="8">
        <v>0</v>
      </c>
      <c r="G125" s="8"/>
      <c r="H125" s="8">
        <v>0</v>
      </c>
    </row>
    <row r="126" spans="1:8" ht="13.5" customHeight="1">
      <c r="A126" s="27" t="s">
        <v>96</v>
      </c>
      <c r="B126" s="28" t="s">
        <v>71</v>
      </c>
      <c r="C126" s="28"/>
      <c r="D126" s="13">
        <v>416</v>
      </c>
      <c r="E126" s="13"/>
      <c r="F126" s="8">
        <v>0</v>
      </c>
      <c r="G126" s="8"/>
      <c r="H126" s="8">
        <v>0</v>
      </c>
    </row>
    <row r="127" spans="1:8" ht="13.5" customHeight="1">
      <c r="A127" s="27" t="s">
        <v>97</v>
      </c>
      <c r="B127" s="28" t="s">
        <v>27</v>
      </c>
      <c r="C127" s="28"/>
      <c r="D127" s="13">
        <v>417</v>
      </c>
      <c r="E127" s="13"/>
      <c r="F127" s="8">
        <v>0</v>
      </c>
      <c r="G127" s="8"/>
      <c r="H127" s="8">
        <v>0</v>
      </c>
    </row>
    <row r="128" spans="1:8" ht="13.5" customHeight="1">
      <c r="A128" s="27" t="s">
        <v>98</v>
      </c>
      <c r="B128" s="28" t="s">
        <v>28</v>
      </c>
      <c r="C128" s="28"/>
      <c r="D128" s="13">
        <v>418</v>
      </c>
      <c r="E128" s="13"/>
      <c r="F128" s="8">
        <v>217136248</v>
      </c>
      <c r="G128" s="8"/>
      <c r="H128" s="8">
        <v>217136248</v>
      </c>
    </row>
    <row r="129" spans="1:8" ht="13.5" customHeight="1">
      <c r="A129" s="27" t="s">
        <v>99</v>
      </c>
      <c r="B129" s="28" t="s">
        <v>72</v>
      </c>
      <c r="C129" s="28"/>
      <c r="D129" s="13">
        <v>419</v>
      </c>
      <c r="E129" s="13"/>
      <c r="F129" s="8">
        <v>0</v>
      </c>
      <c r="G129" s="8"/>
      <c r="H129" s="8">
        <v>0</v>
      </c>
    </row>
    <row r="130" spans="1:8" ht="13.5" customHeight="1">
      <c r="A130" s="28" t="s">
        <v>100</v>
      </c>
      <c r="B130" s="28" t="s">
        <v>147</v>
      </c>
      <c r="C130" s="28"/>
      <c r="D130" s="13" t="s">
        <v>148</v>
      </c>
      <c r="E130" s="13"/>
      <c r="F130" s="8">
        <v>8831517780</v>
      </c>
      <c r="G130" s="8"/>
      <c r="H130" s="8">
        <v>7635802880</v>
      </c>
    </row>
    <row r="131" spans="1:8" ht="13.5" customHeight="1">
      <c r="A131" s="28" t="s">
        <v>101</v>
      </c>
      <c r="B131" s="28" t="s">
        <v>187</v>
      </c>
      <c r="C131" s="28"/>
      <c r="D131" s="13" t="s">
        <v>149</v>
      </c>
      <c r="E131" s="13"/>
      <c r="F131" s="8">
        <v>0</v>
      </c>
      <c r="G131" s="8"/>
      <c r="H131" s="8">
        <v>0</v>
      </c>
    </row>
    <row r="132" spans="1:8" ht="13.5" customHeight="1">
      <c r="A132" s="27"/>
      <c r="B132" s="28"/>
      <c r="C132" s="28"/>
      <c r="D132" s="13"/>
      <c r="E132" s="13"/>
      <c r="F132" s="8"/>
      <c r="G132" s="8"/>
      <c r="H132" s="8"/>
    </row>
    <row r="133" spans="1:8" ht="13.5" customHeight="1">
      <c r="A133" s="26" t="s">
        <v>3</v>
      </c>
      <c r="B133" s="26" t="s">
        <v>73</v>
      </c>
      <c r="C133" s="26"/>
      <c r="D133" s="18" t="s">
        <v>150</v>
      </c>
      <c r="E133" s="18"/>
      <c r="F133" s="7">
        <f>SUM(F134:F136)</f>
        <v>375581628</v>
      </c>
      <c r="G133" s="7"/>
      <c r="H133" s="7">
        <f>SUM(H134:H136)</f>
        <v>375581628</v>
      </c>
    </row>
    <row r="134" spans="1:8" ht="13.5" customHeight="1">
      <c r="A134" s="27" t="s">
        <v>91</v>
      </c>
      <c r="B134" s="28" t="s">
        <v>74</v>
      </c>
      <c r="C134" s="28"/>
      <c r="D134" s="13" t="s">
        <v>151</v>
      </c>
      <c r="E134" s="13"/>
      <c r="F134" s="8">
        <v>375581628</v>
      </c>
      <c r="G134" s="8"/>
      <c r="H134" s="8">
        <v>375581628</v>
      </c>
    </row>
    <row r="135" spans="1:8" ht="13.5" customHeight="1">
      <c r="A135" s="27" t="s">
        <v>92</v>
      </c>
      <c r="B135" s="28" t="s">
        <v>75</v>
      </c>
      <c r="C135" s="28"/>
      <c r="D135" s="13" t="s">
        <v>152</v>
      </c>
      <c r="E135" s="13"/>
      <c r="F135" s="8">
        <v>0</v>
      </c>
      <c r="G135" s="8"/>
      <c r="H135" s="8">
        <v>0</v>
      </c>
    </row>
    <row r="136" spans="1:8" ht="13.5" customHeight="1">
      <c r="A136" s="27" t="s">
        <v>93</v>
      </c>
      <c r="B136" s="28" t="s">
        <v>29</v>
      </c>
      <c r="C136" s="28"/>
      <c r="D136" s="13" t="s">
        <v>153</v>
      </c>
      <c r="E136" s="13"/>
      <c r="F136" s="8">
        <v>0</v>
      </c>
      <c r="G136" s="8"/>
      <c r="H136" s="8">
        <v>0</v>
      </c>
    </row>
    <row r="137" spans="1:8" ht="13.5" customHeight="1">
      <c r="A137" s="27"/>
      <c r="B137" s="28"/>
      <c r="C137" s="28"/>
      <c r="D137" s="13"/>
      <c r="E137" s="13"/>
      <c r="F137" s="8"/>
      <c r="G137" s="8"/>
      <c r="H137" s="8"/>
    </row>
    <row r="138" spans="1:8" ht="13.5" customHeight="1" thickBot="1">
      <c r="A138" s="36"/>
      <c r="B138" s="36" t="s">
        <v>30</v>
      </c>
      <c r="C138" s="36"/>
      <c r="D138" s="37" t="s">
        <v>154</v>
      </c>
      <c r="E138" s="37"/>
      <c r="F138" s="11">
        <f>F94+F118</f>
        <v>201149852201</v>
      </c>
      <c r="G138" s="12"/>
      <c r="H138" s="11">
        <f>H94+H118</f>
        <v>179884266673</v>
      </c>
    </row>
    <row r="139" spans="4:8" ht="13.5" customHeight="1" thickTop="1">
      <c r="D139" s="33"/>
      <c r="E139" s="33"/>
      <c r="F139" s="2">
        <f>F138-F85</f>
        <v>0</v>
      </c>
      <c r="H139" s="2">
        <f>H138-H85</f>
        <v>0</v>
      </c>
    </row>
    <row r="140" spans="1:9" s="50" customFormat="1" ht="13.5" customHeight="1">
      <c r="A140" s="51" t="s">
        <v>577</v>
      </c>
      <c r="B140" s="51"/>
      <c r="C140" s="51"/>
      <c r="D140" s="51"/>
      <c r="E140" s="51"/>
      <c r="F140" s="51"/>
      <c r="G140" s="51"/>
      <c r="H140" s="51"/>
      <c r="I140" s="51"/>
    </row>
    <row r="141" spans="1:8" s="61" customFormat="1" ht="13.5" customHeight="1">
      <c r="A141" s="51" t="s">
        <v>196</v>
      </c>
      <c r="B141" s="51"/>
      <c r="C141" s="51"/>
      <c r="D141" s="51"/>
      <c r="E141" s="51"/>
      <c r="F141" s="51"/>
      <c r="G141" s="60"/>
      <c r="H141" s="60"/>
    </row>
    <row r="142" spans="1:8" ht="13.5" customHeight="1" thickBot="1">
      <c r="A142" s="29" t="s">
        <v>183</v>
      </c>
      <c r="B142" s="30"/>
      <c r="C142" s="30"/>
      <c r="D142" s="31"/>
      <c r="E142" s="31"/>
      <c r="F142" s="32"/>
      <c r="G142" s="32"/>
      <c r="H142" s="32"/>
    </row>
    <row r="143" spans="4:5" ht="13.5" customHeight="1">
      <c r="D143" s="33"/>
      <c r="E143" s="33"/>
    </row>
    <row r="144" spans="1:8" s="40" customFormat="1" ht="18" customHeight="1">
      <c r="A144" s="38" t="s">
        <v>31</v>
      </c>
      <c r="B144" s="38"/>
      <c r="C144" s="38"/>
      <c r="D144" s="38"/>
      <c r="E144" s="38"/>
      <c r="F144" s="39"/>
      <c r="G144" s="39"/>
      <c r="H144" s="39"/>
    </row>
    <row r="145" spans="4:5" ht="13.5" customHeight="1">
      <c r="D145" s="33"/>
      <c r="E145" s="33"/>
    </row>
    <row r="146" spans="1:8" ht="27.75" customHeight="1">
      <c r="A146" s="20" t="s">
        <v>32</v>
      </c>
      <c r="B146" s="21"/>
      <c r="C146" s="21"/>
      <c r="D146" s="19"/>
      <c r="E146" s="19" t="s">
        <v>88</v>
      </c>
      <c r="F146" s="44" t="s">
        <v>591</v>
      </c>
      <c r="G146" s="45"/>
      <c r="H146" s="44" t="s">
        <v>1</v>
      </c>
    </row>
    <row r="147" spans="1:8" ht="13.5" customHeight="1">
      <c r="A147" s="26"/>
      <c r="B147" s="26"/>
      <c r="C147" s="26"/>
      <c r="D147" s="18"/>
      <c r="E147" s="13"/>
      <c r="F147" s="8"/>
      <c r="G147" s="8"/>
      <c r="H147" s="8"/>
    </row>
    <row r="148" spans="1:8" ht="13.5" customHeight="1">
      <c r="A148" s="27" t="s">
        <v>91</v>
      </c>
      <c r="B148" s="28" t="s">
        <v>33</v>
      </c>
      <c r="C148" s="28"/>
      <c r="D148" s="13"/>
      <c r="E148" s="13"/>
      <c r="F148" s="8">
        <v>0</v>
      </c>
      <c r="G148" s="8"/>
      <c r="H148" s="8">
        <v>0</v>
      </c>
    </row>
    <row r="149" spans="1:8" ht="13.5" customHeight="1">
      <c r="A149" s="27" t="s">
        <v>92</v>
      </c>
      <c r="B149" s="28" t="s">
        <v>34</v>
      </c>
      <c r="C149" s="28"/>
      <c r="D149" s="13"/>
      <c r="E149" s="13"/>
      <c r="F149" s="8">
        <v>0</v>
      </c>
      <c r="G149" s="8"/>
      <c r="H149" s="8">
        <v>0</v>
      </c>
    </row>
    <row r="150" spans="1:8" ht="13.5" customHeight="1">
      <c r="A150" s="27" t="s">
        <v>93</v>
      </c>
      <c r="B150" s="28" t="s">
        <v>155</v>
      </c>
      <c r="C150" s="28"/>
      <c r="D150" s="13"/>
      <c r="E150" s="13"/>
      <c r="F150" s="8">
        <v>0</v>
      </c>
      <c r="G150" s="8"/>
      <c r="H150" s="8">
        <v>0</v>
      </c>
    </row>
    <row r="151" spans="1:8" ht="13.5" customHeight="1">
      <c r="A151" s="27" t="s">
        <v>94</v>
      </c>
      <c r="B151" s="28" t="s">
        <v>35</v>
      </c>
      <c r="C151" s="28"/>
      <c r="D151" s="13"/>
      <c r="E151" s="13"/>
      <c r="F151" s="8">
        <v>0</v>
      </c>
      <c r="G151" s="8"/>
      <c r="H151" s="8">
        <v>0</v>
      </c>
    </row>
    <row r="152" spans="1:8" ht="13.5" customHeight="1">
      <c r="A152" s="27" t="s">
        <v>95</v>
      </c>
      <c r="B152" s="28" t="s">
        <v>115</v>
      </c>
      <c r="C152" s="28"/>
      <c r="D152" s="13"/>
      <c r="E152" s="13"/>
      <c r="F152" s="8"/>
      <c r="G152" s="8"/>
      <c r="H152" s="8"/>
    </row>
    <row r="153" spans="1:8" ht="13.5" customHeight="1">
      <c r="A153" s="27"/>
      <c r="B153" s="28" t="s">
        <v>188</v>
      </c>
      <c r="C153" s="28"/>
      <c r="D153" s="13"/>
      <c r="E153" s="13"/>
      <c r="F153" s="46">
        <v>12019.32</v>
      </c>
      <c r="G153" s="8"/>
      <c r="H153" s="47">
        <v>39885.38</v>
      </c>
    </row>
    <row r="154" spans="1:8" ht="13.5" customHeight="1">
      <c r="A154" s="27"/>
      <c r="B154" s="28" t="s">
        <v>189</v>
      </c>
      <c r="C154" s="28"/>
      <c r="D154" s="13"/>
      <c r="E154" s="13"/>
      <c r="F154" s="46">
        <v>236.75</v>
      </c>
      <c r="G154" s="8"/>
      <c r="H154" s="47">
        <v>236.27</v>
      </c>
    </row>
    <row r="155" spans="1:8" ht="13.5" customHeight="1">
      <c r="A155" s="27"/>
      <c r="B155" s="28" t="s">
        <v>191</v>
      </c>
      <c r="C155" s="28"/>
      <c r="D155" s="13"/>
      <c r="E155" s="13"/>
      <c r="F155" s="8">
        <v>0</v>
      </c>
      <c r="G155" s="8"/>
      <c r="H155" s="8">
        <v>0</v>
      </c>
    </row>
    <row r="156" spans="1:8" ht="13.5" customHeight="1">
      <c r="A156" s="27"/>
      <c r="B156" s="28" t="s">
        <v>190</v>
      </c>
      <c r="C156" s="28"/>
      <c r="D156" s="13"/>
      <c r="E156" s="13"/>
      <c r="F156" s="8">
        <v>0</v>
      </c>
      <c r="G156" s="8"/>
      <c r="H156" s="8">
        <v>0</v>
      </c>
    </row>
    <row r="157" spans="1:8" ht="13.5" customHeight="1">
      <c r="A157" s="27"/>
      <c r="B157" s="28" t="s">
        <v>192</v>
      </c>
      <c r="C157" s="28"/>
      <c r="D157" s="13"/>
      <c r="E157" s="13"/>
      <c r="F157" s="8">
        <v>0</v>
      </c>
      <c r="G157" s="8"/>
      <c r="H157" s="8">
        <v>0</v>
      </c>
    </row>
    <row r="158" spans="1:8" ht="13.5" customHeight="1">
      <c r="A158" s="27"/>
      <c r="B158" s="28" t="s">
        <v>194</v>
      </c>
      <c r="C158" s="28"/>
      <c r="D158" s="13"/>
      <c r="E158" s="13"/>
      <c r="F158" s="8">
        <v>0</v>
      </c>
      <c r="G158" s="8"/>
      <c r="H158" s="8">
        <v>0</v>
      </c>
    </row>
    <row r="159" spans="1:8" ht="13.5" customHeight="1">
      <c r="A159" s="27"/>
      <c r="B159" s="28" t="s">
        <v>193</v>
      </c>
      <c r="C159" s="28"/>
      <c r="D159" s="13"/>
      <c r="E159" s="13"/>
      <c r="F159" s="8">
        <v>0</v>
      </c>
      <c r="G159" s="8"/>
      <c r="H159" s="8">
        <v>0</v>
      </c>
    </row>
    <row r="160" spans="1:8" ht="13.5" customHeight="1">
      <c r="A160" s="27"/>
      <c r="B160" s="28" t="s">
        <v>114</v>
      </c>
      <c r="C160" s="28"/>
      <c r="D160" s="13"/>
      <c r="E160" s="13"/>
      <c r="F160" s="8">
        <v>0</v>
      </c>
      <c r="G160" s="8"/>
      <c r="H160" s="8">
        <v>0</v>
      </c>
    </row>
    <row r="161" spans="1:8" ht="13.5" customHeight="1">
      <c r="A161" s="27" t="s">
        <v>96</v>
      </c>
      <c r="B161" s="28" t="s">
        <v>156</v>
      </c>
      <c r="C161" s="28"/>
      <c r="D161" s="13"/>
      <c r="E161" s="13"/>
      <c r="F161" s="8">
        <v>0</v>
      </c>
      <c r="G161" s="8"/>
      <c r="H161" s="8">
        <v>0</v>
      </c>
    </row>
    <row r="162" spans="1:8" ht="13.5" customHeight="1">
      <c r="A162" s="28"/>
      <c r="B162" s="28"/>
      <c r="C162" s="28"/>
      <c r="D162" s="28"/>
      <c r="E162" s="28"/>
      <c r="F162" s="8"/>
      <c r="G162" s="8"/>
      <c r="H162" s="8"/>
    </row>
    <row r="163" spans="1:8" s="61" customFormat="1" ht="13.5" customHeight="1">
      <c r="A163" s="51"/>
      <c r="B163" s="51"/>
      <c r="C163" s="51"/>
      <c r="D163" s="51"/>
      <c r="E163" s="51"/>
      <c r="F163" s="60"/>
      <c r="G163" s="60"/>
      <c r="H163" s="60"/>
    </row>
    <row r="164" s="50" customFormat="1" ht="13.5" customHeight="1">
      <c r="H164" s="56" t="s">
        <v>200</v>
      </c>
    </row>
    <row r="165" s="50" customFormat="1" ht="13.5" customHeight="1">
      <c r="H165" s="56"/>
    </row>
    <row r="166" spans="1:8" s="50" customFormat="1" ht="13.5" customHeight="1">
      <c r="A166" s="52" t="s">
        <v>112</v>
      </c>
      <c r="B166" s="52"/>
      <c r="C166" s="52" t="s">
        <v>111</v>
      </c>
      <c r="E166" s="52"/>
      <c r="F166" s="52" t="s">
        <v>199</v>
      </c>
      <c r="H166" s="52"/>
    </row>
    <row r="167" spans="1:8" s="61" customFormat="1" ht="13.5" customHeight="1">
      <c r="A167" s="50"/>
      <c r="B167" s="50"/>
      <c r="C167" s="50"/>
      <c r="D167" s="50"/>
      <c r="E167" s="50"/>
      <c r="F167" s="62"/>
      <c r="G167" s="63"/>
      <c r="H167" s="63"/>
    </row>
    <row r="174" spans="1:6" ht="13.5" customHeight="1">
      <c r="A174" s="24" t="s">
        <v>201</v>
      </c>
      <c r="C174" s="24" t="s">
        <v>202</v>
      </c>
      <c r="F174" s="2" t="s">
        <v>203</v>
      </c>
    </row>
  </sheetData>
  <printOptions horizontalCentered="1"/>
  <pageMargins left="0.2362204724409449" right="0" top="0.984251968503937" bottom="0.7086614173228347" header="0.5118110236220472" footer="0.5118110236220472"/>
  <pageSetup firstPageNumber="1" useFirstPageNumber="1" horizontalDpi="600" verticalDpi="600" orientation="portrait" paperSize="9" r:id="rId1"/>
  <rowBreaks count="3" manualBreakCount="3">
    <brk id="42" max="255" man="1"/>
    <brk id="87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Chi Dung - A&amp;C</dc:creator>
  <cp:keywords/>
  <dc:description/>
  <cp:lastModifiedBy>Office</cp:lastModifiedBy>
  <cp:lastPrinted>2009-12-04T08:58:06Z</cp:lastPrinted>
  <dcterms:created xsi:type="dcterms:W3CDTF">2005-06-06T06:38:12Z</dcterms:created>
  <dcterms:modified xsi:type="dcterms:W3CDTF">2010-09-16T04:20:42Z</dcterms:modified>
  <cp:category/>
  <cp:version/>
  <cp:contentType/>
  <cp:contentStatus/>
</cp:coreProperties>
</file>